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5 - objekt K1 - změna kce výtahové šacht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5 ZL3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Stavba!$A$1:$J$59</definedName>
    <definedName name="_xlnm.Print_Area" localSheetId="3">'ZL35 ZL35 Pol'!$A$1:$U$261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6" i="12"/>
  <c r="K16" i="12"/>
  <c r="M16" i="12"/>
  <c r="O16" i="12"/>
  <c r="O7" i="12" s="1"/>
  <c r="Q16" i="12"/>
  <c r="U16" i="12"/>
  <c r="I26" i="12"/>
  <c r="K26" i="12"/>
  <c r="M26" i="12"/>
  <c r="O26" i="12"/>
  <c r="Q26" i="12"/>
  <c r="U26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I34" i="12"/>
  <c r="K34" i="12"/>
  <c r="M34" i="12"/>
  <c r="O34" i="12"/>
  <c r="Q34" i="12"/>
  <c r="U34" i="12"/>
  <c r="I41" i="12"/>
  <c r="K41" i="12"/>
  <c r="M41" i="12"/>
  <c r="O41" i="12"/>
  <c r="Q41" i="12"/>
  <c r="U41" i="12"/>
  <c r="I50" i="12"/>
  <c r="K50" i="12"/>
  <c r="M50" i="12"/>
  <c r="O50" i="12"/>
  <c r="Q50" i="12"/>
  <c r="U50" i="12"/>
  <c r="I59" i="12"/>
  <c r="K59" i="12"/>
  <c r="M59" i="12"/>
  <c r="O59" i="12"/>
  <c r="Q59" i="12"/>
  <c r="U59" i="12"/>
  <c r="I68" i="12"/>
  <c r="K68" i="12"/>
  <c r="M68" i="12"/>
  <c r="O68" i="12"/>
  <c r="Q68" i="12"/>
  <c r="U68" i="12"/>
  <c r="I72" i="12"/>
  <c r="K72" i="12"/>
  <c r="M72" i="12"/>
  <c r="O72" i="12"/>
  <c r="Q72" i="12"/>
  <c r="U72" i="12"/>
  <c r="I81" i="12"/>
  <c r="K81" i="12"/>
  <c r="M81" i="12"/>
  <c r="O81" i="12"/>
  <c r="Q81" i="12"/>
  <c r="U81" i="12"/>
  <c r="G85" i="12"/>
  <c r="I86" i="12"/>
  <c r="I85" i="12" s="1"/>
  <c r="K86" i="12"/>
  <c r="K85" i="12" s="1"/>
  <c r="M86" i="12"/>
  <c r="O86" i="12"/>
  <c r="Q86" i="12"/>
  <c r="Q85" i="12" s="1"/>
  <c r="U86" i="12"/>
  <c r="U85" i="12" s="1"/>
  <c r="I88" i="12"/>
  <c r="K88" i="12"/>
  <c r="M88" i="12"/>
  <c r="M85" i="12" s="1"/>
  <c r="O88" i="12"/>
  <c r="O85" i="12" s="1"/>
  <c r="Q88" i="12"/>
  <c r="U88" i="12"/>
  <c r="I93" i="12"/>
  <c r="K93" i="12"/>
  <c r="M93" i="12"/>
  <c r="O93" i="12"/>
  <c r="Q93" i="12"/>
  <c r="U93" i="12"/>
  <c r="I103" i="12"/>
  <c r="K103" i="12"/>
  <c r="M103" i="12"/>
  <c r="O103" i="12"/>
  <c r="Q103" i="12"/>
  <c r="U103" i="12"/>
  <c r="G109" i="12"/>
  <c r="I110" i="12"/>
  <c r="K110" i="12"/>
  <c r="K109" i="12" s="1"/>
  <c r="M110" i="12"/>
  <c r="M109" i="12" s="1"/>
  <c r="O110" i="12"/>
  <c r="Q110" i="12"/>
  <c r="U110" i="12"/>
  <c r="U109" i="12" s="1"/>
  <c r="I112" i="12"/>
  <c r="I109" i="12" s="1"/>
  <c r="K112" i="12"/>
  <c r="M112" i="12"/>
  <c r="O112" i="12"/>
  <c r="O109" i="12" s="1"/>
  <c r="Q112" i="12"/>
  <c r="Q109" i="12" s="1"/>
  <c r="U112" i="12"/>
  <c r="I115" i="12"/>
  <c r="K115" i="12"/>
  <c r="M115" i="12"/>
  <c r="O115" i="12"/>
  <c r="Q115" i="12"/>
  <c r="U115" i="12"/>
  <c r="G118" i="12"/>
  <c r="I119" i="12"/>
  <c r="I118" i="12" s="1"/>
  <c r="K119" i="12"/>
  <c r="K118" i="12" s="1"/>
  <c r="M119" i="12"/>
  <c r="O119" i="12"/>
  <c r="Q119" i="12"/>
  <c r="Q118" i="12" s="1"/>
  <c r="U119" i="12"/>
  <c r="U118" i="12" s="1"/>
  <c r="I123" i="12"/>
  <c r="K123" i="12"/>
  <c r="M123" i="12"/>
  <c r="M118" i="12" s="1"/>
  <c r="O123" i="12"/>
  <c r="O118" i="12" s="1"/>
  <c r="Q123" i="12"/>
  <c r="U123" i="12"/>
  <c r="G131" i="12"/>
  <c r="I132" i="12"/>
  <c r="K132" i="12"/>
  <c r="K131" i="12" s="1"/>
  <c r="M132" i="12"/>
  <c r="M131" i="12" s="1"/>
  <c r="O132" i="12"/>
  <c r="Q132" i="12"/>
  <c r="U132" i="12"/>
  <c r="U131" i="12" s="1"/>
  <c r="I142" i="12"/>
  <c r="I131" i="12" s="1"/>
  <c r="K142" i="12"/>
  <c r="M142" i="12"/>
  <c r="O142" i="12"/>
  <c r="O131" i="12" s="1"/>
  <c r="Q142" i="12"/>
  <c r="Q131" i="12" s="1"/>
  <c r="U142" i="12"/>
  <c r="G146" i="12"/>
  <c r="I146" i="12"/>
  <c r="K146" i="12"/>
  <c r="Q146" i="12"/>
  <c r="U146" i="12"/>
  <c r="I147" i="12"/>
  <c r="K147" i="12"/>
  <c r="M147" i="12"/>
  <c r="M146" i="12" s="1"/>
  <c r="O147" i="12"/>
  <c r="O146" i="12" s="1"/>
  <c r="Q147" i="12"/>
  <c r="U147" i="12"/>
  <c r="G157" i="12"/>
  <c r="I157" i="12"/>
  <c r="O157" i="12"/>
  <c r="Q157" i="12"/>
  <c r="I158" i="12"/>
  <c r="K158" i="12"/>
  <c r="K157" i="12" s="1"/>
  <c r="M158" i="12"/>
  <c r="M157" i="12" s="1"/>
  <c r="O158" i="12"/>
  <c r="Q158" i="12"/>
  <c r="U158" i="12"/>
  <c r="U157" i="12" s="1"/>
  <c r="G162" i="12"/>
  <c r="I163" i="12"/>
  <c r="I162" i="12" s="1"/>
  <c r="K163" i="12"/>
  <c r="K162" i="12" s="1"/>
  <c r="M163" i="12"/>
  <c r="O163" i="12"/>
  <c r="Q163" i="12"/>
  <c r="Q162" i="12" s="1"/>
  <c r="U163" i="12"/>
  <c r="U162" i="12" s="1"/>
  <c r="I170" i="12"/>
  <c r="K170" i="12"/>
  <c r="M170" i="12"/>
  <c r="M162" i="12" s="1"/>
  <c r="O170" i="12"/>
  <c r="O162" i="12" s="1"/>
  <c r="Q170" i="12"/>
  <c r="U170" i="12"/>
  <c r="I177" i="12"/>
  <c r="K177" i="12"/>
  <c r="M177" i="12"/>
  <c r="O177" i="12"/>
  <c r="Q177" i="12"/>
  <c r="U177" i="12"/>
  <c r="I184" i="12"/>
  <c r="K184" i="12"/>
  <c r="M184" i="12"/>
  <c r="O184" i="12"/>
  <c r="Q184" i="12"/>
  <c r="U184" i="12"/>
  <c r="I191" i="12"/>
  <c r="K191" i="12"/>
  <c r="M191" i="12"/>
  <c r="O191" i="12"/>
  <c r="Q191" i="12"/>
  <c r="U191" i="12"/>
  <c r="I202" i="12"/>
  <c r="K202" i="12"/>
  <c r="M202" i="12"/>
  <c r="O202" i="12"/>
  <c r="Q202" i="12"/>
  <c r="U202" i="12"/>
  <c r="G206" i="12"/>
  <c r="I207" i="12"/>
  <c r="K207" i="12"/>
  <c r="K206" i="12" s="1"/>
  <c r="M207" i="12"/>
  <c r="M206" i="12" s="1"/>
  <c r="O207" i="12"/>
  <c r="Q207" i="12"/>
  <c r="U207" i="12"/>
  <c r="U206" i="12" s="1"/>
  <c r="I217" i="12"/>
  <c r="I206" i="12" s="1"/>
  <c r="K217" i="12"/>
  <c r="M217" i="12"/>
  <c r="O217" i="12"/>
  <c r="O206" i="12" s="1"/>
  <c r="Q217" i="12"/>
  <c r="Q206" i="12" s="1"/>
  <c r="U217" i="12"/>
  <c r="I220" i="12"/>
  <c r="K220" i="12"/>
  <c r="M220" i="12"/>
  <c r="O220" i="12"/>
  <c r="Q220" i="12"/>
  <c r="U220" i="12"/>
  <c r="I224" i="12"/>
  <c r="K224" i="12"/>
  <c r="M224" i="12"/>
  <c r="O224" i="12"/>
  <c r="Q224" i="12"/>
  <c r="U224" i="12"/>
  <c r="I225" i="12"/>
  <c r="K225" i="12"/>
  <c r="M225" i="12"/>
  <c r="O225" i="12"/>
  <c r="Q225" i="12"/>
  <c r="U225" i="12"/>
  <c r="I226" i="12"/>
  <c r="K226" i="12"/>
  <c r="M226" i="12"/>
  <c r="O226" i="12"/>
  <c r="Q226" i="12"/>
  <c r="U226" i="12"/>
  <c r="I227" i="12"/>
  <c r="K227" i="12"/>
  <c r="M227" i="12"/>
  <c r="O227" i="12"/>
  <c r="Q227" i="12"/>
  <c r="U227" i="12"/>
  <c r="G231" i="12"/>
  <c r="I232" i="12"/>
  <c r="I231" i="12" s="1"/>
  <c r="K232" i="12"/>
  <c r="K231" i="12" s="1"/>
  <c r="M232" i="12"/>
  <c r="O232" i="12"/>
  <c r="Q232" i="12"/>
  <c r="Q231" i="12" s="1"/>
  <c r="U232" i="12"/>
  <c r="U231" i="12" s="1"/>
  <c r="I236" i="12"/>
  <c r="K236" i="12"/>
  <c r="M236" i="12"/>
  <c r="M231" i="12" s="1"/>
  <c r="O236" i="12"/>
  <c r="O231" i="12" s="1"/>
  <c r="Q236" i="12"/>
  <c r="U236" i="12"/>
  <c r="I240" i="12"/>
  <c r="K240" i="12"/>
  <c r="M240" i="12"/>
  <c r="O240" i="12"/>
  <c r="Q240" i="12"/>
  <c r="U240" i="12"/>
  <c r="I244" i="12"/>
  <c r="K244" i="12"/>
  <c r="M244" i="12"/>
  <c r="O244" i="12"/>
  <c r="Q244" i="12"/>
  <c r="U244" i="12"/>
  <c r="I248" i="12"/>
  <c r="K248" i="12"/>
  <c r="M248" i="12"/>
  <c r="O248" i="12"/>
  <c r="Q248" i="12"/>
  <c r="U248" i="12"/>
  <c r="I252" i="12"/>
  <c r="K252" i="12"/>
  <c r="M252" i="12"/>
  <c r="O252" i="12"/>
  <c r="Q252" i="12"/>
  <c r="U252" i="12"/>
  <c r="I256" i="12"/>
  <c r="K256" i="12"/>
  <c r="M256" i="12"/>
  <c r="O256" i="12"/>
  <c r="Q256" i="12"/>
  <c r="U256" i="12"/>
  <c r="I59" i="1"/>
  <c r="J55" i="1" s="1"/>
  <c r="J58" i="1"/>
  <c r="J56" i="1"/>
  <c r="J54" i="1"/>
  <c r="J52" i="1"/>
  <c r="J51" i="1"/>
  <c r="J50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49" i="1" l="1"/>
  <c r="J53" i="1"/>
  <c r="J57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<sst xmlns="http://schemas.openxmlformats.org/spreadsheetml/2006/main" count="783" uniqueCount="307">
  <si>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</si>
  <si>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</si>
  <si>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</si>
  <si>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</si>
  <si>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</si>
  <si>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</si>
  <si>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</si>
  <si>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</si>
  <si>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</si>
  <si>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</si>
  <si>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</si>
  <si>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</si>
  <si>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</si>
  <si>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</si>
  <si>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</si>
  <si>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</si>
  <si>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</si>
  <si>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</si>
  <si>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</si>
  <si>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</si>
  <si>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</si>
  <si>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</si>
  <si>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</si>
  <si>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</si>
  <si>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</si>
  <si>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</si>
  <si>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</si>
  <si>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</si>
  <si>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</si>
  <si>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</si>
  <si>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</si>
  <si>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</si>
  <si>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</si>
  <si>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</si>
  <si>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</si>
  <si>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</si>
  <si>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</si>
  <si>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</si>
  <si>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</si>
  <si>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</si>
  <si>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</si>
  <si>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</si>
  <si>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</si>
  <si>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ZL35</t>
  </si>
  <si>
    <t>Změna konstrukce výtahové šachty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</si>
  <si>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</si>
  <si>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</si>
  <si>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</si>
  <si>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</si>
  <si>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</si>
  <si>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</si>
  <si>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</si>
  <si>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</si>
  <si>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</si>
  <si>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</si>
  <si>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</si>
  <si>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</si>
  <si>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</si>
  <si>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</si>
  <si>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</si>
  <si>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</si>
  <si>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</si>
  <si>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</si>
  <si>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</si>
  <si>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</si>
  <si>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</si>
  <si>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</si>
  <si>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</si>
  <si>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</si>
  <si>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</si>
  <si>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</si>
  <si>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</si>
  <si>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</si>
  <si>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</si>
  <si>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</si>
  <si>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</si>
  <si>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38</t>
  </si>
  <si>
    <t>61</t>
  </si>
  <si>
    <t>Upravy povrchů vnitřní</t>
  </si>
  <si>
    <t>64</t>
  </si>
  <si>
    <t>Výplně otvorů</t>
  </si>
  <si>
    <t>97</t>
  </si>
  <si>
    <t>Prorážení otvorů</t>
  </si>
  <si>
    <t>99</t>
  </si>
  <si>
    <t>Staveništní přesun hmot</t>
  </si>
  <si>
    <t>711</t>
  </si>
  <si>
    <t>Izolace proti vodě</t>
  </si>
  <si>
    <t>766</t>
  </si>
  <si>
    <t>Konstrukce truhlářské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</si>
  <si>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</si>
  <si>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</si>
  <si>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</si>
  <si>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</si>
  <si>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</si>
  <si>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</si>
  <si>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</si>
  <si>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</si>
  <si>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</si>
  <si>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</si>
  <si>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</si>
  <si>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</si>
  <si>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</si>
  <si>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</si>
  <si>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</si>
  <si>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</si>
  <si>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</si>
  <si>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</si>
  <si>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</si>
  <si>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</si>
  <si>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</si>
  <si>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</si>
  <si>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</si>
  <si>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</si>
  <si>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</si>
  <si>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</si>
  <si>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</si>
  <si>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</si>
  <si>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</si>
  <si>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120901112</t>
  </si>
  <si>
    <t>Bourání konstrukcí kamenných na MVC v odkopávkách</t>
  </si>
  <si>
    <t>m3</t>
  </si>
  <si>
    <t>POL1_1</t>
  </si>
  <si>
    <t xml:space="preserve">ODPOČET - ZMĚNA VÝTAHOVÉ ŠACHTY -  viz změna PD - č.17 : </t>
  </si>
  <si>
    <t>VV</t>
  </si>
  <si>
    <t xml:space="preserve">Výtah  :  </t>
  </si>
  <si>
    <t>Bourané kce : - (2,05+0,55*2+1,85+0,55)*1,703*0,55</t>
  </si>
  <si>
    <t>-(2,05+0,55+1,85+0,55)*0,4*0,55</t>
  </si>
  <si>
    <t>Mezisoučet</t>
  </si>
  <si>
    <t xml:space="preserve">ZMĚNA VÝTAHOVÉ ŠACHTY -  viz změna PD - č.17 : </t>
  </si>
  <si>
    <t>vybourání konstrukcí spodní části K1-1-054 pro dno výtahové šachty : 0,6*1,8*2,2</t>
  </si>
  <si>
    <t>139711101</t>
  </si>
  <si>
    <t>Vykopávka v uzavřených prostorách v hornině 4</t>
  </si>
  <si>
    <t xml:space="preserve">výkres č.A.1.2.b.04 - 1.NP  :  </t>
  </si>
  <si>
    <t>místnost č. K1-1-054 : - (2,05+0,55*2)*(1,85+0,55*2)*3,2</t>
  </si>
  <si>
    <t>Odpočet bouraných kcí :  (2,05+0,55*2+1,85+0,55)*1,703*0,55</t>
  </si>
  <si>
    <t>(2,05+0,55+1,85+0,55)*0,4*0,55</t>
  </si>
  <si>
    <t>vykopání ulehlé zeminy pod K1-1-054 pro podsyp dna výtahové šachty : 0,2*1,8*2,2</t>
  </si>
  <si>
    <t>151101201</t>
  </si>
  <si>
    <t>Zřízení pažení stěn výkopu bez rozepření, vzepření příložné, hloubky do 4 m</t>
  </si>
  <si>
    <t>m2</t>
  </si>
  <si>
    <t>Výtah : -(3,1+2,95)*2*3,2</t>
  </si>
  <si>
    <t>151101211</t>
  </si>
  <si>
    <t>Odstranění pažení stěn výkopu příložné, hloubky do 4 m</t>
  </si>
  <si>
    <t>Výtah : - (3,1+2,95)*2*3,2</t>
  </si>
  <si>
    <t>151101301</t>
  </si>
  <si>
    <t>Zřízení rozepření zapažených stěn výkopů při roubení příložném, hloubky do 4 m</t>
  </si>
  <si>
    <t>Výtah :  -3,15*2,95*3,2</t>
  </si>
  <si>
    <t>151101311</t>
  </si>
  <si>
    <t>Odstranění rozepření stěn výkopů při roubení příložném, hloubky do 4 m</t>
  </si>
  <si>
    <t>161101102</t>
  </si>
  <si>
    <t>Svislé přemístění výkopku z horniny 1 až 4, při hloubce výkopu přes 2,5 do 4 m</t>
  </si>
  <si>
    <t>místnost č. K1-1-054 :  -(2,05+0,55*2)*(1,85+0,55*2)*3,2</t>
  </si>
  <si>
    <t>162701101</t>
  </si>
  <si>
    <t>Vodorovné přemístění výkopku z horniny 1 až 4, na vzdálenost přes 5 000  do 6 000 m</t>
  </si>
  <si>
    <t>167101101</t>
  </si>
  <si>
    <t>Nakládání, skládání, překládání neulehlého výkopku nakládání výkopku do 100 m3, z horniny 1 až 4</t>
  </si>
  <si>
    <t>171201201</t>
  </si>
  <si>
    <t>Uložení sypaniny na skládku nebo do násypů nezhut. na skládku</t>
  </si>
  <si>
    <t>174101101</t>
  </si>
  <si>
    <t>Zásyp jam, rýh, šachet se zhutněním</t>
  </si>
  <si>
    <t>K1-1-054 pro podsyp dna výtahové šachty štěrkem : 0,2*1,8*2,2</t>
  </si>
  <si>
    <t>199000005</t>
  </si>
  <si>
    <t>Poplatky za skládku zeminy 1- 4</t>
  </si>
  <si>
    <t>t</t>
  </si>
  <si>
    <t>místnost č. K1-1-054 : - (2,05+0,55*2)*(1,85+0,55*2)*3,2*1,5</t>
  </si>
  <si>
    <t>Odpočet bouraných kcí :  (2,05+0,55*2+1,85+0,55)*1,703*0,55*1,5</t>
  </si>
  <si>
    <t>(2,05+0,55+1,85+0,55)*0,4*0,55*1,5</t>
  </si>
  <si>
    <t>vykopání ulehlé zeminy pod K1-1-054 pro podsyp dna výtahové šachty : 0,2*1,8*2,2*1,5</t>
  </si>
  <si>
    <t>58331</t>
  </si>
  <si>
    <t>Kamenivo těžené frakce  16/32</t>
  </si>
  <si>
    <t>T</t>
  </si>
  <si>
    <t>POL3_1</t>
  </si>
  <si>
    <t>K1-1-054 pro podsyp dna výtahové šachty štěrkem : 0,2*1,8*2,2*1,8</t>
  </si>
  <si>
    <t>310237241</t>
  </si>
  <si>
    <t>Zazdívka otvorů pl. 0,25 m2 cihlami, tl. zdi 30 cm</t>
  </si>
  <si>
    <t>kus</t>
  </si>
  <si>
    <t>okna ve výtahoivé šachtě : 4</t>
  </si>
  <si>
    <t>311231114</t>
  </si>
  <si>
    <t>Zdivo nosné cihelné z CP 29 P15 na MVC 2,5</t>
  </si>
  <si>
    <t>zazdívka do sálu K1-2-006 : 0,45*1,61*3,658</t>
  </si>
  <si>
    <t>dozdívka stěny výtahové šachty v úrovni 1.NP : 0,2*4,05*2,077</t>
  </si>
  <si>
    <t>dozdívka stěny výtahové šachty v úrovni 2.NP : 0,3*2,9*2,08</t>
  </si>
  <si>
    <t>zazdívka otvoru do K1-1-002 dopčet do tl.300 mm : 0,15*0,853*1,98</t>
  </si>
  <si>
    <t>317944311</t>
  </si>
  <si>
    <t>Válcované nosníky do č.12 do připravených otvorů</t>
  </si>
  <si>
    <t xml:space="preserve">1.NP - přidání 2 ks překladu nad otvor do dvora : </t>
  </si>
  <si>
    <t>IPE 100 :  1,4*2*8,1/1000*1,08</t>
  </si>
  <si>
    <t xml:space="preserve">2.NP - výstup do chodby K1-2-029 : </t>
  </si>
  <si>
    <t>IPE 100 :  1,4*3*8,1/1000*1,08</t>
  </si>
  <si>
    <t>nosník Ič.120 pro osazení technologie výtahu : 2,5*11,1*1,08/1000</t>
  </si>
  <si>
    <t>346244811</t>
  </si>
  <si>
    <t>Přizdívky izol. z cihel dl.29 cm, MC 10, tl. 65 mm</t>
  </si>
  <si>
    <t>Pod výtahem : - (2,95+0,2+2,75+0,2)*2*3,1</t>
  </si>
  <si>
    <t>úprava stěn výtahové šachty dozdívky a přizdívky pro srovnání zdiva : 4,05*2,017+6,95*1,7+6,09*2,077-0,9*2*2</t>
  </si>
  <si>
    <t>380311562</t>
  </si>
  <si>
    <t>Kompletní konstrukce z betonu prostého třídy C 25/30, tloušťky konstrukce přes 150 do 300 mm</t>
  </si>
  <si>
    <t>Pro výtah : - (2,95+1,85)*2*0,45*2,8</t>
  </si>
  <si>
    <t>380356231</t>
  </si>
  <si>
    <t>Bednění kompletních konstrukcí neomítaných z betonu prostého nebo železového obyčejného, ploch, rovinných, zřízení</t>
  </si>
  <si>
    <t>Pod výtahem : - (2,05+1,85)*2*2,8</t>
  </si>
  <si>
    <t>-(2,95+2,75)*2*3,1</t>
  </si>
  <si>
    <t>380356232</t>
  </si>
  <si>
    <t>Bednění kompletních konstrukcí neomítaných z betonu prostého nebo železového obyčejného, ploch, rovinných, odbednění</t>
  </si>
  <si>
    <t>612421637</t>
  </si>
  <si>
    <t>Omítka vnitřní zdiva, MVC, štuková</t>
  </si>
  <si>
    <t xml:space="preserve">výkres č.A.1.2.b.05 - 2.NP  :  </t>
  </si>
  <si>
    <t>místnost č. K1-2-006 - zazdívka výtahové šachty : 1,61*3,658</t>
  </si>
  <si>
    <t>617421232</t>
  </si>
  <si>
    <t>Omítka vnitřní světlíků, MVC, štuková hlazená</t>
  </si>
  <si>
    <t>výtahová šachta : - 8,6*(1,795+1,85)*2</t>
  </si>
  <si>
    <t>výtahová šachta - vnitřní prostor : (2,4+1,65+2,21+0,603)*(1,96*2+1,691*2)-1,19*2,15*2</t>
  </si>
  <si>
    <t>1,691*0,906+1,96*0,906+0,64*(0,9+2,1*2)</t>
  </si>
  <si>
    <t>641952211</t>
  </si>
  <si>
    <t>Osazení rámů okenních dřevěných, plocha do 2,5 m2</t>
  </si>
  <si>
    <t>okno ozn. O 219 : - 1</t>
  </si>
  <si>
    <t>okno ozn. O 220 : - 1</t>
  </si>
  <si>
    <t>okno ozn. O221 : - 1</t>
  </si>
  <si>
    <t>okno ozn. O 222 : - 1</t>
  </si>
  <si>
    <t>642952110</t>
  </si>
  <si>
    <t>Osazení zárubní dveřních dřevěných, pl. do 2,5 m2</t>
  </si>
  <si>
    <t xml:space="preserve">2.NP  :  </t>
  </si>
  <si>
    <t>dveře ozn. D 137 :  -1</t>
  </si>
  <si>
    <t>973031325</t>
  </si>
  <si>
    <t>Vysekání kapes zeď cihel. MVC, pl. 0,1m2, hl. 30cm</t>
  </si>
  <si>
    <t>IPE 100 : 2*2</t>
  </si>
  <si>
    <t xml:space="preserve">2.NP - výstup do chodby K1-2-029 - 3 kusy překladů : </t>
  </si>
  <si>
    <t>IPE 100 : 3*2</t>
  </si>
  <si>
    <t>nosník Ič.120 pro osazení technologie výtahu : 2</t>
  </si>
  <si>
    <t>998011003</t>
  </si>
  <si>
    <t>Přesun hmot pro budovy s nosnou konstrukcí zděnou výšky přes 12 do 24 m</t>
  </si>
  <si>
    <t>POL7_</t>
  </si>
  <si>
    <t xml:space="preserve">Hmotnosti z položek s pořadovými čísly: : </t>
  </si>
  <si>
    <t xml:space="preserve">3,5,14,15,16,17,18,19,21,22,23,24,25, : </t>
  </si>
  <si>
    <t>Součet: : -22,74673</t>
  </si>
  <si>
    <t>711111001</t>
  </si>
  <si>
    <t>Izolace proti vlhkosti vodor. nátěr ALP za studena, 1x nátěr - včetně dodávky penetračního laku ALP</t>
  </si>
  <si>
    <t>POL1_7</t>
  </si>
  <si>
    <t>výtah :  -3,15*2,95+(2,95+1,85)*2*0,45</t>
  </si>
  <si>
    <t>dno výtahové šachty : 1,85*2,1</t>
  </si>
  <si>
    <t>711112001</t>
  </si>
  <si>
    <t>Izolace proti vlhkosti svis. nátěr ALP, za studena, 1x nátěr - včetně dodávky asfaltového laku</t>
  </si>
  <si>
    <t>výtah : - (2,95+2,75)*2*3,1</t>
  </si>
  <si>
    <t>dno výtahové šachty : 0,35*(1,85*2+2,1*2)</t>
  </si>
  <si>
    <t>711141559</t>
  </si>
  <si>
    <t>Izolace proti vlhk. vodorovná pásy přitavením</t>
  </si>
  <si>
    <t>711142559</t>
  </si>
  <si>
    <t>Izolace proti vlhkosti svislá pásy přitavením</t>
  </si>
  <si>
    <t>62852264</t>
  </si>
  <si>
    <t>Pás modifikovaný asfalt Sklodek 40 special mineral</t>
  </si>
  <si>
    <t>POL3_7</t>
  </si>
  <si>
    <t>Výtah - vodorovná : - (3,15*2,95+(2,95+1,85)*2*0,45)</t>
  </si>
  <si>
    <t>Výtah - svislá : - (2,95+2,75)*2*3,1</t>
  </si>
  <si>
    <t>přesahy izolace a ztrátné 20% :  -48,9525*0,2</t>
  </si>
  <si>
    <t>dno výtahové šachty - vodorovná : 1,85*2,1</t>
  </si>
  <si>
    <t>dno výtahové šachty - svislá : 0,35*(1,85*2+2,1*2)</t>
  </si>
  <si>
    <t>přesahy izolace a ztrátné 20% : 6,65*0,2</t>
  </si>
  <si>
    <t>998711102</t>
  </si>
  <si>
    <t>Přesun hmot pro izolace proti vodě svisle do 12 m</t>
  </si>
  <si>
    <t xml:space="preserve">27,28,29,30,31, : </t>
  </si>
  <si>
    <t>Součet: : -0,25492</t>
  </si>
  <si>
    <t>766622221</t>
  </si>
  <si>
    <t>Okna komplet.otvíravá do rámů, 1kříd.do 0,40 m2</t>
  </si>
  <si>
    <t>okno ozn. 0 219 :  -1</t>
  </si>
  <si>
    <t>okno ozn. 0 220 :  -1</t>
  </si>
  <si>
    <t>okno ozn. O 221 : -1</t>
  </si>
  <si>
    <t>okno ozn. O 222 :  -1</t>
  </si>
  <si>
    <t>766670011</t>
  </si>
  <si>
    <t>Montáž obložkové zárubně a dřevěného křídla dveří</t>
  </si>
  <si>
    <t>O221,O222</t>
  </si>
  <si>
    <t>O 221, O 222 - jednoduché okno jednokřídlé, dovnitř otevíravé, bez členění, 450/470 mm, přesný popis, , kniha oken A.1.2.101, Kniha povrch.úprav A.1.2.f.09, Kniha kování A.1.2.107</t>
  </si>
  <si>
    <t xml:space="preserve">ks    </t>
  </si>
  <si>
    <t>okno ozn O 221 :  -1</t>
  </si>
  <si>
    <t>okno ozn O 222 : - 1</t>
  </si>
  <si>
    <t>D13</t>
  </si>
  <si>
    <t>D 137 - jednokřídlé dveře do výtahu - kazetové, 900/2000 mm,, přesný popis kniha dveří A.1.2.f.02,, Kniha povrch.úprav A.1.2.f.09, Kniha kování A.1.2.f.07</t>
  </si>
  <si>
    <t>ks</t>
  </si>
  <si>
    <t>O21</t>
  </si>
  <si>
    <t>O 219 - jednoduché okno jednokřídlé, dovnitř otevíravé, bez členění, 300/300 mm, přesný popis kniha,, oken A.1.2.101, Kniha povrch.úprav A.1.2.109, Kniha kování A.1.2.107</t>
  </si>
  <si>
    <t>O22</t>
  </si>
  <si>
    <t>O 220 - jednoduché okno jednokřídlé, dovnitř otevíravé, bez členění, 300/300 mm, přesný popis kniha,, oken A.1.2.f.01, Kniha povrch.úprav A. 1.2.109, Kniha kování A.1.2.107</t>
  </si>
  <si>
    <t>998766102</t>
  </si>
  <si>
    <t>Přesun hmot pro truhlářské konstr., výšky do 12 m</t>
  </si>
  <si>
    <t xml:space="preserve">33,34,35,36,37,38, : </t>
  </si>
  <si>
    <t>Součet: : -0,04684</t>
  </si>
  <si>
    <t>979011111</t>
  </si>
  <si>
    <t>Svislá doprava suti a vybour. hmot za 2.NP a 1.PP</t>
  </si>
  <si>
    <t>POL8_</t>
  </si>
  <si>
    <t xml:space="preserve">Demontážní hmotnosti z položek s pořadovými čísly: : </t>
  </si>
  <si>
    <t xml:space="preserve">25, : </t>
  </si>
  <si>
    <t>Součet: : 0,37200</t>
  </si>
  <si>
    <t>979011121</t>
  </si>
  <si>
    <t>Příplatek za každé další podlaží</t>
  </si>
  <si>
    <t>979081111</t>
  </si>
  <si>
    <t>Odvoz suti a vybour. hmot na skládku do 1 km</t>
  </si>
  <si>
    <t>Součet: : 5,95200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</si>
  <si>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</si>
  <si>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</si>
  <si>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</si>
  <si>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</si>
  <si>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</si>
  <si>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</si>
  <si>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Součet: : 0,74400</t>
  </si>
  <si>
    <t>979990001</t>
  </si>
  <si>
    <t>Poplatek za skládku stavební suti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</si>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</sst>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19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5.25" customHeight="1" x14ac:dyDescent="0.2">
      <c r="A2" s="4"/>
      <c r="B2" s="104" t="s">
        <v>24</v>
      </c>
      <c r="C2" s="105"/>
      <c r="D2" s="106" t="s">
        <v>47</v>
      </c>
      <c r="E2" s="258" t="s">
        <v>48</v>
      </c>
      <c r="F2" s="259"/>
      <c r="G2" s="259"/>
      <c r="H2" s="259"/>
      <c r="I2" s="259"/>
      <c r="J2" s="260"/>
      <c r="O2" s="2"/>
    </row>
    <row r="3" spans="1:15" ht="23.25" customHeight="1" x14ac:dyDescent="0.2">
      <c r="A3" s="4"/>
      <c r="B3" s="107" t="s">
        <v>45</v>
      </c>
      <c r="C3" s="105"/>
      <c r="D3" s="108" t="s">
        <v>43</v>
      </c>
      <c r="E3" s="108" t="s">
        <v>44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46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49</v>
      </c>
      <c r="E5" s="26"/>
      <c r="F5" s="26"/>
      <c r="G5" s="26"/>
      <c r="H5" s="27" t="s">
        <v>36</v>
      </c>
      <c r="I5" s="103" t="s">
        <v>53</v>
      </c>
      <c r="J5" s="11"/>
    </row>
    <row r="6" spans="1:15" ht="15.75" customHeight="1" x14ac:dyDescent="0.2">
      <c r="A6" s="4"/>
      <c r="B6" s="38"/>
      <c r="C6" s="26"/>
      <c r="D6" s="103" t="s">
        <v>50</v>
      </c>
      <c r="E6" s="26"/>
      <c r="F6" s="26"/>
      <c r="G6" s="26"/>
      <c r="H6" s="27" t="s">
        <v>37</v>
      </c>
      <c r="I6" s="103" t="s">
        <v>54</v>
      </c>
      <c r="J6" s="11"/>
    </row>
    <row r="7" spans="1:15" ht="15.75" customHeight="1" x14ac:dyDescent="0.2">
      <c r="A7" s="4"/>
      <c r="B7" s="39"/>
      <c r="C7" s="118" t="s">
        <v>52</v>
      </c>
      <c r="D7" s="101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55</v>
      </c>
      <c r="E8" s="5"/>
      <c r="F8" s="5"/>
      <c r="G8" s="42"/>
      <c r="H8" s="27" t="s">
        <v>36</v>
      </c>
      <c r="I8" s="103" t="s">
        <v>59</v>
      </c>
      <c r="J8" s="11"/>
    </row>
    <row r="9" spans="1:15" ht="15.75" hidden="1" customHeight="1" x14ac:dyDescent="0.2">
      <c r="A9" s="4"/>
      <c r="B9" s="4"/>
      <c r="C9" s="5"/>
      <c r="D9" s="102" t="s">
        <v>56</v>
      </c>
      <c r="E9" s="5"/>
      <c r="F9" s="5"/>
      <c r="G9" s="42"/>
      <c r="H9" s="27" t="s">
        <v>37</v>
      </c>
      <c r="I9" s="103" t="s">
        <v>60</v>
      </c>
      <c r="J9" s="11"/>
    </row>
    <row r="10" spans="1:15" ht="15.75" hidden="1" customHeight="1" x14ac:dyDescent="0.2">
      <c r="A10" s="4"/>
      <c r="B10" s="48"/>
      <c r="C10" s="118" t="s">
        <v>58</v>
      </c>
      <c r="D10" s="119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61</v>
      </c>
      <c r="E11" s="120"/>
      <c r="F11" s="120"/>
      <c r="G11" s="120"/>
      <c r="H11" s="27" t="s">
        <v>36</v>
      </c>
      <c r="I11" s="103" t="s">
        <v>65</v>
      </c>
      <c r="J11" s="11"/>
    </row>
    <row r="12" spans="1:15" ht="15.75" customHeight="1" x14ac:dyDescent="0.2">
      <c r="A12" s="4"/>
      <c r="B12" s="38"/>
      <c r="C12" s="26"/>
      <c r="D12" s="121" t="s">
        <v>62</v>
      </c>
      <c r="E12" s="121"/>
      <c r="F12" s="121"/>
      <c r="G12" s="121"/>
      <c r="H12" s="27" t="s">
        <v>37</v>
      </c>
      <c r="I12" s="103" t="s">
        <v>66</v>
      </c>
      <c r="J12" s="11"/>
    </row>
    <row r="13" spans="1:15" ht="15.75" customHeight="1" x14ac:dyDescent="0.2">
      <c r="A13" s="4"/>
      <c r="B13" s="39"/>
      <c r="C13" s="118" t="s">
        <v>64</v>
      </c>
      <c r="D13" s="122" t="s">
        <v>63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-112050.93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-52255.44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92</v>
      </c>
      <c r="B19" s="204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3" t="s">
        <v>93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-164306.37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-164306.37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-164306.37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306</v>
      </c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67</v>
      </c>
      <c r="C39" s="138"/>
      <c r="D39" s="139"/>
      <c r="E39" s="139"/>
      <c r="F39" s="151">
        <v>0</v>
      </c>
      <c r="G39" s="152">
        <v>-164306.37</v>
      </c>
      <c r="H39" s="153"/>
      <c r="I39" s="154">
        <v>-164306.37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43</v>
      </c>
      <c r="C40" s="128" t="s">
        <v>44</v>
      </c>
      <c r="D40" s="132"/>
      <c r="E40" s="132"/>
      <c r="F40" s="155">
        <v>0</v>
      </c>
      <c r="G40" s="156">
        <v>-164306.37</v>
      </c>
      <c r="H40" s="156"/>
      <c r="I40" s="157">
        <v>-164306.37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-164306.37</v>
      </c>
      <c r="H41" s="159"/>
      <c r="I41" s="160">
        <v>-164306.37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68</v>
      </c>
      <c r="C42" s="146"/>
      <c r="D42" s="146"/>
      <c r="E42" s="146"/>
      <c r="F42" s="161">
        <f>SUMIF(A39:A41,"=1",F39:F41)</f>
        <v>0</v>
      </c>
      <c r="G42" s="162">
        <f>SUMIF(A39:A41,"=1",G39:G41)</f>
        <v>-164306.37</v>
      </c>
      <c r="H42" s="162">
        <f>SUMIF(A39:A41,"=1",H39:H41)</f>
        <v>0</v>
      </c>
      <c r="I42" s="163">
        <f>SUMIF(A39:A41,"=1",I39:I41)</f>
        <v>-164306.37</v>
      </c>
      <c r="J42" s="131">
        <f>SUMIF(A39:A41,"=1",J39:J41)</f>
        <v>100</v>
      </c>
    </row>
    <row r="46" spans="1:10" ht="15.75" x14ac:dyDescent="0.25">
      <c r="B46" s="173" t="s">
        <v>70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71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72</v>
      </c>
      <c r="C49" s="188" t="s">
        <v>73</v>
      </c>
      <c r="D49" s="189"/>
      <c r="E49" s="189"/>
      <c r="F49" s="199" t="s">
        <v>26</v>
      </c>
      <c r="G49" s="190"/>
      <c r="H49" s="190"/>
      <c r="I49" s="190">
        <v>-47357.67</v>
      </c>
      <c r="J49" s="195">
        <f>IF(I59=0,"",I49/I59*100)</f>
        <v>28.822783924932427</v>
      </c>
    </row>
    <row r="50" spans="1:10" ht="25.5" customHeight="1" x14ac:dyDescent="0.2">
      <c r="A50" s="175"/>
      <c r="B50" s="178" t="s">
        <v>74</v>
      </c>
      <c r="C50" s="177" t="s">
        <v>75</v>
      </c>
      <c r="D50" s="179"/>
      <c r="E50" s="179"/>
      <c r="F50" s="200" t="s">
        <v>26</v>
      </c>
      <c r="G50" s="185"/>
      <c r="H50" s="185"/>
      <c r="I50" s="185">
        <v>19841.990000000002</v>
      </c>
      <c r="J50" s="196">
        <f>IF(I59=0,"",I50/I59*100)</f>
        <v>-12.076214695754036</v>
      </c>
    </row>
    <row r="51" spans="1:10" ht="25.5" customHeight="1" x14ac:dyDescent="0.2">
      <c r="A51" s="175"/>
      <c r="B51" s="178" t="s">
        <v>76</v>
      </c>
      <c r="C51" s="177" t="s">
        <v>75</v>
      </c>
      <c r="D51" s="179"/>
      <c r="E51" s="179"/>
      <c r="F51" s="200" t="s">
        <v>26</v>
      </c>
      <c r="G51" s="185"/>
      <c r="H51" s="185"/>
      <c r="I51" s="185">
        <v>-79784.399999999994</v>
      </c>
      <c r="J51" s="196">
        <f>IF(I59=0,"",I51/I59*100)</f>
        <v>48.55831213360748</v>
      </c>
    </row>
    <row r="52" spans="1:10" ht="25.5" customHeight="1" x14ac:dyDescent="0.2">
      <c r="A52" s="175"/>
      <c r="B52" s="178" t="s">
        <v>77</v>
      </c>
      <c r="C52" s="177" t="s">
        <v>78</v>
      </c>
      <c r="D52" s="179"/>
      <c r="E52" s="179"/>
      <c r="F52" s="200" t="s">
        <v>26</v>
      </c>
      <c r="G52" s="185"/>
      <c r="H52" s="185"/>
      <c r="I52" s="185">
        <v>-1655.63</v>
      </c>
      <c r="J52" s="196">
        <f>IF(I59=0,"",I52/I59*100)</f>
        <v>1.0076480905761598</v>
      </c>
    </row>
    <row r="53" spans="1:10" ht="25.5" customHeight="1" x14ac:dyDescent="0.2">
      <c r="A53" s="175"/>
      <c r="B53" s="178" t="s">
        <v>79</v>
      </c>
      <c r="C53" s="177" t="s">
        <v>80</v>
      </c>
      <c r="D53" s="179"/>
      <c r="E53" s="179"/>
      <c r="F53" s="200" t="s">
        <v>26</v>
      </c>
      <c r="G53" s="185"/>
      <c r="H53" s="185"/>
      <c r="I53" s="185">
        <v>-1294.55</v>
      </c>
      <c r="J53" s="196">
        <f>IF(I59=0,"",I53/I59*100)</f>
        <v>0.78788789503413648</v>
      </c>
    </row>
    <row r="54" spans="1:10" ht="25.5" customHeight="1" x14ac:dyDescent="0.2">
      <c r="A54" s="175"/>
      <c r="B54" s="178" t="s">
        <v>81</v>
      </c>
      <c r="C54" s="177" t="s">
        <v>82</v>
      </c>
      <c r="D54" s="179"/>
      <c r="E54" s="179"/>
      <c r="F54" s="200" t="s">
        <v>26</v>
      </c>
      <c r="G54" s="185"/>
      <c r="H54" s="185"/>
      <c r="I54" s="185">
        <v>1662.6</v>
      </c>
      <c r="J54" s="196">
        <f>IF(I59=0,"",I54/I59*100)</f>
        <v>-1.0118901659138353</v>
      </c>
    </row>
    <row r="55" spans="1:10" ht="25.5" customHeight="1" x14ac:dyDescent="0.2">
      <c r="A55" s="175"/>
      <c r="B55" s="178" t="s">
        <v>83</v>
      </c>
      <c r="C55" s="177" t="s">
        <v>84</v>
      </c>
      <c r="D55" s="179"/>
      <c r="E55" s="179"/>
      <c r="F55" s="200" t="s">
        <v>26</v>
      </c>
      <c r="G55" s="185"/>
      <c r="H55" s="185"/>
      <c r="I55" s="185">
        <v>-4775.68</v>
      </c>
      <c r="J55" s="196">
        <f>IF(I59=0,"",I55/I59*100)</f>
        <v>2.9065702078379556</v>
      </c>
    </row>
    <row r="56" spans="1:10" ht="25.5" customHeight="1" x14ac:dyDescent="0.2">
      <c r="A56" s="175"/>
      <c r="B56" s="178" t="s">
        <v>85</v>
      </c>
      <c r="C56" s="177" t="s">
        <v>86</v>
      </c>
      <c r="D56" s="179"/>
      <c r="E56" s="179"/>
      <c r="F56" s="200" t="s">
        <v>27</v>
      </c>
      <c r="G56" s="185"/>
      <c r="H56" s="185"/>
      <c r="I56" s="185">
        <v>-7851.05</v>
      </c>
      <c r="J56" s="196">
        <f>IF(I59=0,"",I56/I59*100)</f>
        <v>4.7782992223612517</v>
      </c>
    </row>
    <row r="57" spans="1:10" ht="25.5" customHeight="1" x14ac:dyDescent="0.2">
      <c r="A57" s="175"/>
      <c r="B57" s="178" t="s">
        <v>87</v>
      </c>
      <c r="C57" s="177" t="s">
        <v>88</v>
      </c>
      <c r="D57" s="179"/>
      <c r="E57" s="179"/>
      <c r="F57" s="200" t="s">
        <v>27</v>
      </c>
      <c r="G57" s="185"/>
      <c r="H57" s="185"/>
      <c r="I57" s="185">
        <v>-44404.39</v>
      </c>
      <c r="J57" s="196">
        <f>IF(I59=0,"",I57/I59*100)</f>
        <v>27.025361220018436</v>
      </c>
    </row>
    <row r="58" spans="1:10" ht="25.5" customHeight="1" x14ac:dyDescent="0.2">
      <c r="A58" s="175"/>
      <c r="B58" s="191" t="s">
        <v>89</v>
      </c>
      <c r="C58" s="192" t="s">
        <v>90</v>
      </c>
      <c r="D58" s="193"/>
      <c r="E58" s="193"/>
      <c r="F58" s="201" t="s">
        <v>91</v>
      </c>
      <c r="G58" s="194"/>
      <c r="H58" s="194"/>
      <c r="I58" s="194">
        <v>1312.41</v>
      </c>
      <c r="J58" s="197">
        <f>IF(I59=0,"",I58/I59*100)</f>
        <v>-0.7987578326999738</v>
      </c>
    </row>
    <row r="59" spans="1:10" ht="25.5" customHeight="1" x14ac:dyDescent="0.2">
      <c r="A59" s="176"/>
      <c r="B59" s="182" t="s">
        <v>1</v>
      </c>
      <c r="C59" s="182"/>
      <c r="D59" s="183"/>
      <c r="E59" s="183"/>
      <c r="F59" s="202"/>
      <c r="G59" s="186"/>
      <c r="H59" s="186"/>
      <c r="I59" s="186">
        <f>SUM(I49:I58)</f>
        <v>-164306.37</v>
      </c>
      <c r="J59" s="198">
        <f>SUM(J49:J58)</f>
        <v>99.999999999999986</v>
      </c>
    </row>
    <row r="60" spans="1:10" x14ac:dyDescent="0.2">
      <c r="F60" s="125"/>
      <c r="G60" s="124"/>
      <c r="H60" s="125"/>
      <c r="I60" s="124"/>
      <c r="J60" s="126"/>
    </row>
    <row r="61" spans="1:10" x14ac:dyDescent="0.2">
      <c r="F61" s="125"/>
      <c r="G61" s="124"/>
      <c r="H61" s="125"/>
      <c r="I61" s="124"/>
      <c r="J61" s="126"/>
    </row>
    <row r="62" spans="1:10" x14ac:dyDescent="0.2">
      <c r="F62" s="125"/>
      <c r="G62" s="124"/>
      <c r="H62" s="125"/>
      <c r="I62" s="124"/>
      <c r="J62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7:E57"/>
    <mergeCell ref="C58:E58"/>
    <mergeCell ref="E2:J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94</v>
      </c>
    </row>
    <row r="2" spans="1:60" ht="24.95" customHeight="1" x14ac:dyDescent="0.2">
      <c r="A2" s="207" t="s">
        <v>8</v>
      </c>
      <c r="B2" s="74" t="s">
        <v>47</v>
      </c>
      <c r="C2" s="210" t="s">
        <v>48</v>
      </c>
      <c r="D2" s="208"/>
      <c r="E2" s="208"/>
      <c r="F2" s="208"/>
      <c r="G2" s="209"/>
      <c r="AE2" t="s">
        <v>95</v>
      </c>
    </row>
    <row r="3" spans="1:60" ht="24.95" customHeight="1" x14ac:dyDescent="0.2">
      <c r="A3" s="207" t="s">
        <v>9</v>
      </c>
      <c r="B3" s="74" t="s">
        <v>43</v>
      </c>
      <c r="C3" s="210" t="s">
        <v>44</v>
      </c>
      <c r="D3" s="208"/>
      <c r="E3" s="208"/>
      <c r="F3" s="208"/>
      <c r="G3" s="209"/>
      <c r="AC3" s="123" t="s">
        <v>95</v>
      </c>
      <c r="AE3" t="s">
        <v>96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97</v>
      </c>
    </row>
    <row r="5" spans="1:60" x14ac:dyDescent="0.2">
      <c r="D5" s="205"/>
    </row>
    <row r="6" spans="1:60" ht="38.25" x14ac:dyDescent="0.2">
      <c r="A6" s="221" t="s">
        <v>98</v>
      </c>
      <c r="B6" s="219" t="s">
        <v>99</v>
      </c>
      <c r="C6" s="219" t="s">
        <v>100</v>
      </c>
      <c r="D6" s="220" t="s">
        <v>101</v>
      </c>
      <c r="E6" s="221" t="s">
        <v>102</v>
      </c>
      <c r="F6" s="216" t="s">
        <v>103</v>
      </c>
      <c r="G6" s="221" t="s">
        <v>31</v>
      </c>
      <c r="H6" s="222" t="s">
        <v>32</v>
      </c>
      <c r="I6" s="222" t="s">
        <v>104</v>
      </c>
      <c r="J6" s="222" t="s">
        <v>33</v>
      </c>
      <c r="K6" s="222" t="s">
        <v>105</v>
      </c>
      <c r="L6" s="222" t="s">
        <v>106</v>
      </c>
      <c r="M6" s="222" t="s">
        <v>107</v>
      </c>
      <c r="N6" s="222" t="s">
        <v>108</v>
      </c>
      <c r="O6" s="222" t="s">
        <v>109</v>
      </c>
      <c r="P6" s="222" t="s">
        <v>110</v>
      </c>
      <c r="Q6" s="222" t="s">
        <v>111</v>
      </c>
      <c r="R6" s="222" t="s">
        <v>112</v>
      </c>
      <c r="S6" s="222" t="s">
        <v>113</v>
      </c>
      <c r="T6" s="222" t="s">
        <v>114</v>
      </c>
      <c r="U6" s="222" t="s">
        <v>115</v>
      </c>
    </row>
    <row r="7" spans="1:60" x14ac:dyDescent="0.2">
      <c r="A7" s="223" t="s">
        <v>116</v>
      </c>
      <c r="B7" s="225" t="s">
        <v>72</v>
      </c>
      <c r="C7" s="226" t="s">
        <v>73</v>
      </c>
      <c r="D7" s="227"/>
      <c r="E7" s="234"/>
      <c r="F7" s="239"/>
      <c r="G7" s="239">
        <f>SUMIF(AE8:AE84,"&lt;&gt;NOR",G8:G84)</f>
        <v>-47357.669999999991</v>
      </c>
      <c r="H7" s="239"/>
      <c r="I7" s="239">
        <f>SUM(I8:I84)</f>
        <v>494.4</v>
      </c>
      <c r="J7" s="239"/>
      <c r="K7" s="239">
        <f>SUM(K8:K84)</f>
        <v>-47852.069999999992</v>
      </c>
      <c r="L7" s="239"/>
      <c r="M7" s="239">
        <f>SUM(M8:M84)</f>
        <v>-57302.780699999988</v>
      </c>
      <c r="N7" s="239"/>
      <c r="O7" s="239">
        <f>SUM(O8:O84)</f>
        <v>-0.04</v>
      </c>
      <c r="P7" s="239"/>
      <c r="Q7" s="239">
        <f>SUM(Q8:Q84)</f>
        <v>0</v>
      </c>
      <c r="R7" s="239"/>
      <c r="S7" s="239"/>
      <c r="T7" s="240"/>
      <c r="U7" s="239">
        <f>SUM(U8:U84)</f>
        <v>0</v>
      </c>
      <c r="AE7" t="s">
        <v>117</v>
      </c>
    </row>
    <row r="8" spans="1:60" ht="22.5" outlineLevel="1" x14ac:dyDescent="0.2">
      <c r="A8" s="218">
        <v>1</v>
      </c>
      <c r="B8" s="228" t="s">
        <v>118</v>
      </c>
      <c r="C8" s="251" t="s">
        <v>119</v>
      </c>
      <c r="D8" s="230" t="s">
        <v>120</v>
      </c>
      <c r="E8" s="235">
        <v>-3.9224100000000002</v>
      </c>
      <c r="F8" s="241">
        <v>960.5</v>
      </c>
      <c r="G8" s="241">
        <v>-3767.47</v>
      </c>
      <c r="H8" s="241">
        <v>0</v>
      </c>
      <c r="I8" s="241">
        <f>ROUND(E8*H8,2)</f>
        <v>0</v>
      </c>
      <c r="J8" s="241">
        <v>960.5</v>
      </c>
      <c r="K8" s="241">
        <f>ROUND(E8*J8,2)</f>
        <v>-3767.47</v>
      </c>
      <c r="L8" s="241">
        <v>21</v>
      </c>
      <c r="M8" s="241">
        <f>G8*(1+L8/100)</f>
        <v>-4558.6386999999995</v>
      </c>
      <c r="N8" s="241">
        <v>0</v>
      </c>
      <c r="O8" s="241">
        <f>ROUND(E8*N8,2)</f>
        <v>0</v>
      </c>
      <c r="P8" s="241">
        <v>0</v>
      </c>
      <c r="Q8" s="241">
        <f>ROUND(E8*P8,2)</f>
        <v>0</v>
      </c>
      <c r="R8" s="241"/>
      <c r="S8" s="241"/>
      <c r="T8" s="242">
        <v>0</v>
      </c>
      <c r="U8" s="241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121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ht="22.5" outlineLevel="1" x14ac:dyDescent="0.2">
      <c r="A9" s="218"/>
      <c r="B9" s="228"/>
      <c r="C9" s="252" t="s">
        <v>122</v>
      </c>
      <c r="D9" s="231"/>
      <c r="E9" s="236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/>
      <c r="U9" s="241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123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8"/>
      <c r="C10" s="252" t="s">
        <v>124</v>
      </c>
      <c r="D10" s="231"/>
      <c r="E10" s="236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2"/>
      <c r="U10" s="241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123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8"/>
      <c r="C11" s="252" t="s">
        <v>125</v>
      </c>
      <c r="D11" s="231"/>
      <c r="E11" s="236">
        <v>-5.19841</v>
      </c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2"/>
      <c r="U11" s="241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123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/>
      <c r="B12" s="228"/>
      <c r="C12" s="252" t="s">
        <v>126</v>
      </c>
      <c r="D12" s="231"/>
      <c r="E12" s="236">
        <v>-1.1000000000000001</v>
      </c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2"/>
      <c r="U12" s="241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123</v>
      </c>
      <c r="AF12" s="217">
        <v>0</v>
      </c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/>
      <c r="B13" s="228"/>
      <c r="C13" s="253" t="s">
        <v>127</v>
      </c>
      <c r="D13" s="232"/>
      <c r="E13" s="237">
        <v>-6.2984099999999996</v>
      </c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2"/>
      <c r="U13" s="241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123</v>
      </c>
      <c r="AF13" s="217">
        <v>1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2.5" outlineLevel="1" x14ac:dyDescent="0.2">
      <c r="A14" s="218"/>
      <c r="B14" s="228"/>
      <c r="C14" s="252" t="s">
        <v>128</v>
      </c>
      <c r="D14" s="231"/>
      <c r="E14" s="236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2"/>
      <c r="U14" s="241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123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2.5" outlineLevel="1" x14ac:dyDescent="0.2">
      <c r="A15" s="218"/>
      <c r="B15" s="228"/>
      <c r="C15" s="252" t="s">
        <v>129</v>
      </c>
      <c r="D15" s="231"/>
      <c r="E15" s="236">
        <v>2.3759999999999999</v>
      </c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2"/>
      <c r="U15" s="241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123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">
      <c r="A16" s="218">
        <v>2</v>
      </c>
      <c r="B16" s="228" t="s">
        <v>130</v>
      </c>
      <c r="C16" s="251" t="s">
        <v>131</v>
      </c>
      <c r="D16" s="230" t="s">
        <v>120</v>
      </c>
      <c r="E16" s="235">
        <v>-22.645589999999999</v>
      </c>
      <c r="F16" s="241">
        <v>1300.5</v>
      </c>
      <c r="G16" s="241">
        <v>-29450.59</v>
      </c>
      <c r="H16" s="241">
        <v>0</v>
      </c>
      <c r="I16" s="241">
        <f>ROUND(E16*H16,2)</f>
        <v>0</v>
      </c>
      <c r="J16" s="241">
        <v>1300.5</v>
      </c>
      <c r="K16" s="241">
        <f>ROUND(E16*J16,2)</f>
        <v>-29450.59</v>
      </c>
      <c r="L16" s="241">
        <v>21</v>
      </c>
      <c r="M16" s="241">
        <f>G16*(1+L16/100)</f>
        <v>-35635.213900000002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1"/>
      <c r="S16" s="241"/>
      <c r="T16" s="242">
        <v>0</v>
      </c>
      <c r="U16" s="241">
        <f>ROUND(E16*T16,2)</f>
        <v>0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121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2.5" outlineLevel="1" x14ac:dyDescent="0.2">
      <c r="A17" s="218"/>
      <c r="B17" s="228"/>
      <c r="C17" s="252" t="s">
        <v>122</v>
      </c>
      <c r="D17" s="231"/>
      <c r="E17" s="236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241"/>
      <c r="T17" s="242"/>
      <c r="U17" s="241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123</v>
      </c>
      <c r="AF17" s="217">
        <v>0</v>
      </c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/>
      <c r="B18" s="228"/>
      <c r="C18" s="252" t="s">
        <v>132</v>
      </c>
      <c r="D18" s="231"/>
      <c r="E18" s="236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2"/>
      <c r="U18" s="241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123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18"/>
      <c r="B19" s="228"/>
      <c r="C19" s="252" t="s">
        <v>133</v>
      </c>
      <c r="D19" s="231"/>
      <c r="E19" s="236">
        <v>-29.736000000000001</v>
      </c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2"/>
      <c r="U19" s="241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123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1" x14ac:dyDescent="0.2">
      <c r="A20" s="218"/>
      <c r="B20" s="228"/>
      <c r="C20" s="252" t="s">
        <v>134</v>
      </c>
      <c r="D20" s="231"/>
      <c r="E20" s="236">
        <v>5.19841</v>
      </c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2"/>
      <c r="U20" s="241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123</v>
      </c>
      <c r="AF20" s="217">
        <v>0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8"/>
      <c r="C21" s="252" t="s">
        <v>135</v>
      </c>
      <c r="D21" s="231"/>
      <c r="E21" s="236">
        <v>1.1000000000000001</v>
      </c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2"/>
      <c r="U21" s="241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123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/>
      <c r="B22" s="228"/>
      <c r="C22" s="253" t="s">
        <v>127</v>
      </c>
      <c r="D22" s="232"/>
      <c r="E22" s="237">
        <v>-23.43759</v>
      </c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2"/>
      <c r="U22" s="241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123</v>
      </c>
      <c r="AF22" s="217">
        <v>1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2.5" outlineLevel="1" x14ac:dyDescent="0.2">
      <c r="A23" s="218"/>
      <c r="B23" s="228"/>
      <c r="C23" s="252" t="s">
        <v>128</v>
      </c>
      <c r="D23" s="231"/>
      <c r="E23" s="236"/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2"/>
      <c r="U23" s="241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123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18"/>
      <c r="B24" s="228"/>
      <c r="C24" s="252" t="s">
        <v>136</v>
      </c>
      <c r="D24" s="231"/>
      <c r="E24" s="236">
        <v>0.79200000000000004</v>
      </c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2"/>
      <c r="U24" s="241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123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/>
      <c r="B25" s="228"/>
      <c r="C25" s="253" t="s">
        <v>127</v>
      </c>
      <c r="D25" s="232"/>
      <c r="E25" s="237">
        <v>0.79200000000000004</v>
      </c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2"/>
      <c r="U25" s="241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123</v>
      </c>
      <c r="AF25" s="217">
        <v>1</v>
      </c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2.5" outlineLevel="1" x14ac:dyDescent="0.2">
      <c r="A26" s="218">
        <v>3</v>
      </c>
      <c r="B26" s="228" t="s">
        <v>137</v>
      </c>
      <c r="C26" s="251" t="s">
        <v>138</v>
      </c>
      <c r="D26" s="230" t="s">
        <v>139</v>
      </c>
      <c r="E26" s="235">
        <v>-38.72</v>
      </c>
      <c r="F26" s="241">
        <v>56.02</v>
      </c>
      <c r="G26" s="241">
        <v>-2169.09</v>
      </c>
      <c r="H26" s="241">
        <v>0</v>
      </c>
      <c r="I26" s="241">
        <f>ROUND(E26*H26,2)</f>
        <v>0</v>
      </c>
      <c r="J26" s="241">
        <v>56.02</v>
      </c>
      <c r="K26" s="241">
        <f>ROUND(E26*J26,2)</f>
        <v>-2169.09</v>
      </c>
      <c r="L26" s="241">
        <v>21</v>
      </c>
      <c r="M26" s="241">
        <f>G26*(1+L26/100)</f>
        <v>-2624.5989</v>
      </c>
      <c r="N26" s="241">
        <v>6.9999999999999999E-4</v>
      </c>
      <c r="O26" s="241">
        <f>ROUND(E26*N26,2)</f>
        <v>-0.03</v>
      </c>
      <c r="P26" s="241">
        <v>0</v>
      </c>
      <c r="Q26" s="241">
        <f>ROUND(E26*P26,2)</f>
        <v>0</v>
      </c>
      <c r="R26" s="241"/>
      <c r="S26" s="241"/>
      <c r="T26" s="242">
        <v>0</v>
      </c>
      <c r="U26" s="241">
        <f>ROUND(E26*T26,2)</f>
        <v>0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121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/>
      <c r="B27" s="228"/>
      <c r="C27" s="252" t="s">
        <v>140</v>
      </c>
      <c r="D27" s="231"/>
      <c r="E27" s="236">
        <v>-38.72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2"/>
      <c r="U27" s="241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123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ht="22.5" outlineLevel="1" x14ac:dyDescent="0.2">
      <c r="A28" s="218">
        <v>4</v>
      </c>
      <c r="B28" s="228" t="s">
        <v>141</v>
      </c>
      <c r="C28" s="251" t="s">
        <v>142</v>
      </c>
      <c r="D28" s="230" t="s">
        <v>139</v>
      </c>
      <c r="E28" s="235">
        <v>-38.72</v>
      </c>
      <c r="F28" s="241">
        <v>16.489999999999998</v>
      </c>
      <c r="G28" s="241">
        <v>-638.49</v>
      </c>
      <c r="H28" s="241">
        <v>0</v>
      </c>
      <c r="I28" s="241">
        <f>ROUND(E28*H28,2)</f>
        <v>0</v>
      </c>
      <c r="J28" s="241">
        <v>16.489999999999998</v>
      </c>
      <c r="K28" s="241">
        <f>ROUND(E28*J28,2)</f>
        <v>-638.49</v>
      </c>
      <c r="L28" s="241">
        <v>21</v>
      </c>
      <c r="M28" s="241">
        <f>G28*(1+L28/100)</f>
        <v>-772.5729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1"/>
      <c r="S28" s="241"/>
      <c r="T28" s="242">
        <v>0</v>
      </c>
      <c r="U28" s="241">
        <f>ROUND(E28*T28,2)</f>
        <v>0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121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8"/>
      <c r="C29" s="252" t="s">
        <v>143</v>
      </c>
      <c r="D29" s="231"/>
      <c r="E29" s="236">
        <v>-38.72</v>
      </c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2"/>
      <c r="U29" s="241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123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2.5" outlineLevel="1" x14ac:dyDescent="0.2">
      <c r="A30" s="218">
        <v>5</v>
      </c>
      <c r="B30" s="228" t="s">
        <v>144</v>
      </c>
      <c r="C30" s="251" t="s">
        <v>145</v>
      </c>
      <c r="D30" s="230" t="s">
        <v>120</v>
      </c>
      <c r="E30" s="235">
        <v>-29.736000000000001</v>
      </c>
      <c r="F30" s="241">
        <v>31.11</v>
      </c>
      <c r="G30" s="241">
        <v>-925.09</v>
      </c>
      <c r="H30" s="241">
        <v>0</v>
      </c>
      <c r="I30" s="241">
        <f>ROUND(E30*H30,2)</f>
        <v>0</v>
      </c>
      <c r="J30" s="241">
        <v>31.11</v>
      </c>
      <c r="K30" s="241">
        <f>ROUND(E30*J30,2)</f>
        <v>-925.09</v>
      </c>
      <c r="L30" s="241">
        <v>21</v>
      </c>
      <c r="M30" s="241">
        <f>G30*(1+L30/100)</f>
        <v>-1119.3588999999999</v>
      </c>
      <c r="N30" s="241">
        <v>4.6000000000000001E-4</v>
      </c>
      <c r="O30" s="241">
        <f>ROUND(E30*N30,2)</f>
        <v>-0.01</v>
      </c>
      <c r="P30" s="241">
        <v>0</v>
      </c>
      <c r="Q30" s="241">
        <f>ROUND(E30*P30,2)</f>
        <v>0</v>
      </c>
      <c r="R30" s="241"/>
      <c r="S30" s="241"/>
      <c r="T30" s="242">
        <v>0</v>
      </c>
      <c r="U30" s="241">
        <f>ROUND(E30*T30,2)</f>
        <v>0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121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8"/>
      <c r="C31" s="252" t="s">
        <v>146</v>
      </c>
      <c r="D31" s="231"/>
      <c r="E31" s="236">
        <v>-29.736000000000001</v>
      </c>
      <c r="F31" s="241"/>
      <c r="G31" s="241"/>
      <c r="H31" s="241"/>
      <c r="I31" s="241"/>
      <c r="J31" s="241"/>
      <c r="K31" s="241"/>
      <c r="L31" s="241"/>
      <c r="M31" s="241"/>
      <c r="N31" s="241"/>
      <c r="O31" s="241"/>
      <c r="P31" s="241"/>
      <c r="Q31" s="241"/>
      <c r="R31" s="241"/>
      <c r="S31" s="241"/>
      <c r="T31" s="242"/>
      <c r="U31" s="241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123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ht="22.5" outlineLevel="1" x14ac:dyDescent="0.2">
      <c r="A32" s="218">
        <v>6</v>
      </c>
      <c r="B32" s="228" t="s">
        <v>147</v>
      </c>
      <c r="C32" s="251" t="s">
        <v>148</v>
      </c>
      <c r="D32" s="230" t="s">
        <v>120</v>
      </c>
      <c r="E32" s="235">
        <v>-29.736000000000001</v>
      </c>
      <c r="F32" s="241">
        <v>6.6</v>
      </c>
      <c r="G32" s="241">
        <v>-196.26</v>
      </c>
      <c r="H32" s="241">
        <v>0</v>
      </c>
      <c r="I32" s="241">
        <f>ROUND(E32*H32,2)</f>
        <v>0</v>
      </c>
      <c r="J32" s="241">
        <v>6.6</v>
      </c>
      <c r="K32" s="241">
        <f>ROUND(E32*J32,2)</f>
        <v>-196.26</v>
      </c>
      <c r="L32" s="241">
        <v>21</v>
      </c>
      <c r="M32" s="241">
        <f>G32*(1+L32/100)</f>
        <v>-237.47459999999998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1"/>
      <c r="S32" s="241"/>
      <c r="T32" s="242">
        <v>0</v>
      </c>
      <c r="U32" s="241">
        <f>ROUND(E32*T32,2)</f>
        <v>0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121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8"/>
      <c r="C33" s="252" t="s">
        <v>146</v>
      </c>
      <c r="D33" s="231"/>
      <c r="E33" s="236">
        <v>-29.736000000000001</v>
      </c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2"/>
      <c r="U33" s="241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123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22.5" outlineLevel="1" x14ac:dyDescent="0.2">
      <c r="A34" s="218">
        <v>7</v>
      </c>
      <c r="B34" s="228" t="s">
        <v>149</v>
      </c>
      <c r="C34" s="251" t="s">
        <v>150</v>
      </c>
      <c r="D34" s="230" t="s">
        <v>120</v>
      </c>
      <c r="E34" s="235">
        <v>-23.43759</v>
      </c>
      <c r="F34" s="241">
        <v>90.1</v>
      </c>
      <c r="G34" s="241">
        <v>-2111.73</v>
      </c>
      <c r="H34" s="241">
        <v>0</v>
      </c>
      <c r="I34" s="241">
        <f>ROUND(E34*H34,2)</f>
        <v>0</v>
      </c>
      <c r="J34" s="241">
        <v>90.1</v>
      </c>
      <c r="K34" s="241">
        <f>ROUND(E34*J34,2)</f>
        <v>-2111.73</v>
      </c>
      <c r="L34" s="241">
        <v>21</v>
      </c>
      <c r="M34" s="241">
        <f>G34*(1+L34/100)</f>
        <v>-2555.1932999999999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1"/>
      <c r="S34" s="241"/>
      <c r="T34" s="242">
        <v>0</v>
      </c>
      <c r="U34" s="241">
        <f>ROUND(E34*T34,2)</f>
        <v>0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121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22.5" outlineLevel="1" x14ac:dyDescent="0.2">
      <c r="A35" s="218"/>
      <c r="B35" s="228"/>
      <c r="C35" s="252" t="s">
        <v>122</v>
      </c>
      <c r="D35" s="231"/>
      <c r="E35" s="236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2"/>
      <c r="U35" s="241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123</v>
      </c>
      <c r="AF35" s="217">
        <v>0</v>
      </c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">
      <c r="A36" s="218"/>
      <c r="B36" s="228"/>
      <c r="C36" s="252" t="s">
        <v>132</v>
      </c>
      <c r="D36" s="231"/>
      <c r="E36" s="236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2"/>
      <c r="U36" s="241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123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2.5" outlineLevel="1" x14ac:dyDescent="0.2">
      <c r="A37" s="218"/>
      <c r="B37" s="228"/>
      <c r="C37" s="252" t="s">
        <v>151</v>
      </c>
      <c r="D37" s="231"/>
      <c r="E37" s="236">
        <v>-29.736000000000001</v>
      </c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2"/>
      <c r="U37" s="241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123</v>
      </c>
      <c r="AF37" s="217">
        <v>0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ht="22.5" outlineLevel="1" x14ac:dyDescent="0.2">
      <c r="A38" s="218"/>
      <c r="B38" s="228"/>
      <c r="C38" s="252" t="s">
        <v>134</v>
      </c>
      <c r="D38" s="231"/>
      <c r="E38" s="236">
        <v>5.19841</v>
      </c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2"/>
      <c r="U38" s="241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123</v>
      </c>
      <c r="AF38" s="217">
        <v>0</v>
      </c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/>
      <c r="B39" s="228"/>
      <c r="C39" s="252" t="s">
        <v>135</v>
      </c>
      <c r="D39" s="231"/>
      <c r="E39" s="236">
        <v>1.1000000000000001</v>
      </c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2"/>
      <c r="U39" s="241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123</v>
      </c>
      <c r="AF39" s="217">
        <v>0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/>
      <c r="B40" s="228"/>
      <c r="C40" s="253" t="s">
        <v>127</v>
      </c>
      <c r="D40" s="232"/>
      <c r="E40" s="237">
        <v>-23.43759</v>
      </c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2"/>
      <c r="U40" s="241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123</v>
      </c>
      <c r="AF40" s="217">
        <v>1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22.5" outlineLevel="1" x14ac:dyDescent="0.2">
      <c r="A41" s="218">
        <v>8</v>
      </c>
      <c r="B41" s="228" t="s">
        <v>152</v>
      </c>
      <c r="C41" s="251" t="s">
        <v>153</v>
      </c>
      <c r="D41" s="230" t="s">
        <v>120</v>
      </c>
      <c r="E41" s="235">
        <v>-22.645589999999999</v>
      </c>
      <c r="F41" s="241">
        <v>127.5</v>
      </c>
      <c r="G41" s="241">
        <v>-2887.31</v>
      </c>
      <c r="H41" s="241">
        <v>0</v>
      </c>
      <c r="I41" s="241">
        <f>ROUND(E41*H41,2)</f>
        <v>0</v>
      </c>
      <c r="J41" s="241">
        <v>127.5</v>
      </c>
      <c r="K41" s="241">
        <f>ROUND(E41*J41,2)</f>
        <v>-2887.31</v>
      </c>
      <c r="L41" s="241">
        <v>21</v>
      </c>
      <c r="M41" s="241">
        <f>G41*(1+L41/100)</f>
        <v>-3493.6450999999997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1"/>
      <c r="S41" s="241"/>
      <c r="T41" s="242">
        <v>0</v>
      </c>
      <c r="U41" s="241">
        <f>ROUND(E41*T41,2)</f>
        <v>0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121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22.5" outlineLevel="1" x14ac:dyDescent="0.2">
      <c r="A42" s="218"/>
      <c r="B42" s="228"/>
      <c r="C42" s="252" t="s">
        <v>122</v>
      </c>
      <c r="D42" s="231"/>
      <c r="E42" s="236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2"/>
      <c r="U42" s="241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123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/>
      <c r="B43" s="228"/>
      <c r="C43" s="252" t="s">
        <v>132</v>
      </c>
      <c r="D43" s="231"/>
      <c r="E43" s="236"/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2"/>
      <c r="U43" s="241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123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2.5" outlineLevel="1" x14ac:dyDescent="0.2">
      <c r="A44" s="218"/>
      <c r="B44" s="228"/>
      <c r="C44" s="252" t="s">
        <v>133</v>
      </c>
      <c r="D44" s="231"/>
      <c r="E44" s="236">
        <v>-29.736000000000001</v>
      </c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2"/>
      <c r="U44" s="241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123</v>
      </c>
      <c r="AF44" s="217">
        <v>0</v>
      </c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2.5" outlineLevel="1" x14ac:dyDescent="0.2">
      <c r="A45" s="218"/>
      <c r="B45" s="228"/>
      <c r="C45" s="252" t="s">
        <v>134</v>
      </c>
      <c r="D45" s="231"/>
      <c r="E45" s="236">
        <v>5.19841</v>
      </c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2"/>
      <c r="U45" s="241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123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/>
      <c r="B46" s="228"/>
      <c r="C46" s="252" t="s">
        <v>135</v>
      </c>
      <c r="D46" s="231"/>
      <c r="E46" s="236">
        <v>1.1000000000000001</v>
      </c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2"/>
      <c r="U46" s="241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123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ht="22.5" outlineLevel="1" x14ac:dyDescent="0.2">
      <c r="A47" s="218"/>
      <c r="B47" s="228"/>
      <c r="C47" s="252" t="s">
        <v>128</v>
      </c>
      <c r="D47" s="231"/>
      <c r="E47" s="236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2"/>
      <c r="U47" s="241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123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ht="22.5" outlineLevel="1" x14ac:dyDescent="0.2">
      <c r="A48" s="218"/>
      <c r="B48" s="228"/>
      <c r="C48" s="252" t="s">
        <v>136</v>
      </c>
      <c r="D48" s="231"/>
      <c r="E48" s="236">
        <v>0.79200000000000004</v>
      </c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2"/>
      <c r="U48" s="241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123</v>
      </c>
      <c r="AF48" s="217">
        <v>0</v>
      </c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18"/>
      <c r="B49" s="228"/>
      <c r="C49" s="253" t="s">
        <v>127</v>
      </c>
      <c r="D49" s="232"/>
      <c r="E49" s="237">
        <v>-22.645589999999999</v>
      </c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2"/>
      <c r="U49" s="241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123</v>
      </c>
      <c r="AF49" s="217">
        <v>1</v>
      </c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ht="22.5" outlineLevel="1" x14ac:dyDescent="0.2">
      <c r="A50" s="218">
        <v>9</v>
      </c>
      <c r="B50" s="228" t="s">
        <v>154</v>
      </c>
      <c r="C50" s="251" t="s">
        <v>155</v>
      </c>
      <c r="D50" s="230" t="s">
        <v>120</v>
      </c>
      <c r="E50" s="235">
        <v>-22.645589999999999</v>
      </c>
      <c r="F50" s="241">
        <v>119</v>
      </c>
      <c r="G50" s="241">
        <v>-2694.83</v>
      </c>
      <c r="H50" s="241">
        <v>0</v>
      </c>
      <c r="I50" s="241">
        <f>ROUND(E50*H50,2)</f>
        <v>0</v>
      </c>
      <c r="J50" s="241">
        <v>119</v>
      </c>
      <c r="K50" s="241">
        <f>ROUND(E50*J50,2)</f>
        <v>-2694.83</v>
      </c>
      <c r="L50" s="241">
        <v>21</v>
      </c>
      <c r="M50" s="241">
        <f>G50*(1+L50/100)</f>
        <v>-3260.7442999999998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1"/>
      <c r="S50" s="241"/>
      <c r="T50" s="242">
        <v>0</v>
      </c>
      <c r="U50" s="241">
        <f>ROUND(E50*T50,2)</f>
        <v>0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121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ht="22.5" outlineLevel="1" x14ac:dyDescent="0.2">
      <c r="A51" s="218"/>
      <c r="B51" s="228"/>
      <c r="C51" s="252" t="s">
        <v>122</v>
      </c>
      <c r="D51" s="231"/>
      <c r="E51" s="236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2"/>
      <c r="U51" s="241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123</v>
      </c>
      <c r="AF51" s="217">
        <v>0</v>
      </c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18"/>
      <c r="B52" s="228"/>
      <c r="C52" s="252" t="s">
        <v>132</v>
      </c>
      <c r="D52" s="231"/>
      <c r="E52" s="236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2"/>
      <c r="U52" s="241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123</v>
      </c>
      <c r="AF52" s="217">
        <v>0</v>
      </c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2.5" outlineLevel="1" x14ac:dyDescent="0.2">
      <c r="A53" s="218"/>
      <c r="B53" s="228"/>
      <c r="C53" s="252" t="s">
        <v>133</v>
      </c>
      <c r="D53" s="231"/>
      <c r="E53" s="236">
        <v>-29.736000000000001</v>
      </c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2"/>
      <c r="U53" s="241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123</v>
      </c>
      <c r="AF53" s="217">
        <v>0</v>
      </c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ht="22.5" outlineLevel="1" x14ac:dyDescent="0.2">
      <c r="A54" s="218"/>
      <c r="B54" s="228"/>
      <c r="C54" s="252" t="s">
        <v>134</v>
      </c>
      <c r="D54" s="231"/>
      <c r="E54" s="236">
        <v>5.19841</v>
      </c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2"/>
      <c r="U54" s="241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123</v>
      </c>
      <c r="AF54" s="217">
        <v>0</v>
      </c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18"/>
      <c r="B55" s="228"/>
      <c r="C55" s="252" t="s">
        <v>135</v>
      </c>
      <c r="D55" s="231"/>
      <c r="E55" s="236">
        <v>1.1000000000000001</v>
      </c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2"/>
      <c r="U55" s="241"/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123</v>
      </c>
      <c r="AF55" s="217">
        <v>0</v>
      </c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ht="22.5" outlineLevel="1" x14ac:dyDescent="0.2">
      <c r="A56" s="218"/>
      <c r="B56" s="228"/>
      <c r="C56" s="252" t="s">
        <v>128</v>
      </c>
      <c r="D56" s="231"/>
      <c r="E56" s="236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2"/>
      <c r="U56" s="241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123</v>
      </c>
      <c r="AF56" s="217">
        <v>0</v>
      </c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ht="22.5" outlineLevel="1" x14ac:dyDescent="0.2">
      <c r="A57" s="218"/>
      <c r="B57" s="228"/>
      <c r="C57" s="252" t="s">
        <v>136</v>
      </c>
      <c r="D57" s="231"/>
      <c r="E57" s="236">
        <v>0.79200000000000004</v>
      </c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241"/>
      <c r="Q57" s="241"/>
      <c r="R57" s="241"/>
      <c r="S57" s="241"/>
      <c r="T57" s="242"/>
      <c r="U57" s="241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123</v>
      </c>
      <c r="AF57" s="217">
        <v>0</v>
      </c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18"/>
      <c r="B58" s="228"/>
      <c r="C58" s="253" t="s">
        <v>127</v>
      </c>
      <c r="D58" s="232"/>
      <c r="E58" s="237">
        <v>-22.645589999999999</v>
      </c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2"/>
      <c r="U58" s="241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123</v>
      </c>
      <c r="AF58" s="217">
        <v>1</v>
      </c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2.5" outlineLevel="1" x14ac:dyDescent="0.2">
      <c r="A59" s="218">
        <v>10</v>
      </c>
      <c r="B59" s="228" t="s">
        <v>156</v>
      </c>
      <c r="C59" s="251" t="s">
        <v>157</v>
      </c>
      <c r="D59" s="230" t="s">
        <v>120</v>
      </c>
      <c r="E59" s="235">
        <v>-22.645589999999999</v>
      </c>
      <c r="F59" s="241">
        <v>12.16</v>
      </c>
      <c r="G59" s="241">
        <v>-275.37</v>
      </c>
      <c r="H59" s="241">
        <v>0</v>
      </c>
      <c r="I59" s="241">
        <f>ROUND(E59*H59,2)</f>
        <v>0</v>
      </c>
      <c r="J59" s="241">
        <v>12.16</v>
      </c>
      <c r="K59" s="241">
        <f>ROUND(E59*J59,2)</f>
        <v>-275.37</v>
      </c>
      <c r="L59" s="241">
        <v>21</v>
      </c>
      <c r="M59" s="241">
        <f>G59*(1+L59/100)</f>
        <v>-333.1977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1"/>
      <c r="S59" s="241"/>
      <c r="T59" s="242">
        <v>0</v>
      </c>
      <c r="U59" s="241">
        <f>ROUND(E59*T59,2)</f>
        <v>0</v>
      </c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121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22.5" outlineLevel="1" x14ac:dyDescent="0.2">
      <c r="A60" s="218"/>
      <c r="B60" s="228"/>
      <c r="C60" s="252" t="s">
        <v>122</v>
      </c>
      <c r="D60" s="231"/>
      <c r="E60" s="236"/>
      <c r="F60" s="241"/>
      <c r="G60" s="241"/>
      <c r="H60" s="241"/>
      <c r="I60" s="241"/>
      <c r="J60" s="241"/>
      <c r="K60" s="241"/>
      <c r="L60" s="241"/>
      <c r="M60" s="241"/>
      <c r="N60" s="241"/>
      <c r="O60" s="241"/>
      <c r="P60" s="241"/>
      <c r="Q60" s="241"/>
      <c r="R60" s="241"/>
      <c r="S60" s="241"/>
      <c r="T60" s="242"/>
      <c r="U60" s="241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123</v>
      </c>
      <c r="AF60" s="217">
        <v>0</v>
      </c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18"/>
      <c r="B61" s="228"/>
      <c r="C61" s="252" t="s">
        <v>132</v>
      </c>
      <c r="D61" s="231"/>
      <c r="E61" s="236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2"/>
      <c r="U61" s="241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123</v>
      </c>
      <c r="AF61" s="217">
        <v>0</v>
      </c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ht="22.5" outlineLevel="1" x14ac:dyDescent="0.2">
      <c r="A62" s="218"/>
      <c r="B62" s="228"/>
      <c r="C62" s="252" t="s">
        <v>133</v>
      </c>
      <c r="D62" s="231"/>
      <c r="E62" s="236">
        <v>-29.736000000000001</v>
      </c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  <c r="Q62" s="241"/>
      <c r="R62" s="241"/>
      <c r="S62" s="241"/>
      <c r="T62" s="242"/>
      <c r="U62" s="241"/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123</v>
      </c>
      <c r="AF62" s="217">
        <v>0</v>
      </c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ht="22.5" outlineLevel="1" x14ac:dyDescent="0.2">
      <c r="A63" s="218"/>
      <c r="B63" s="228"/>
      <c r="C63" s="252" t="s">
        <v>134</v>
      </c>
      <c r="D63" s="231"/>
      <c r="E63" s="236">
        <v>5.19841</v>
      </c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2"/>
      <c r="U63" s="241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123</v>
      </c>
      <c r="AF63" s="217">
        <v>0</v>
      </c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18"/>
      <c r="B64" s="228"/>
      <c r="C64" s="252" t="s">
        <v>135</v>
      </c>
      <c r="D64" s="231"/>
      <c r="E64" s="236">
        <v>1.1000000000000001</v>
      </c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2"/>
      <c r="U64" s="241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123</v>
      </c>
      <c r="AF64" s="217">
        <v>0</v>
      </c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ht="22.5" outlineLevel="1" x14ac:dyDescent="0.2">
      <c r="A65" s="218"/>
      <c r="B65" s="228"/>
      <c r="C65" s="252" t="s">
        <v>128</v>
      </c>
      <c r="D65" s="231"/>
      <c r="E65" s="236"/>
      <c r="F65" s="241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2"/>
      <c r="U65" s="241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123</v>
      </c>
      <c r="AF65" s="217">
        <v>0</v>
      </c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ht="22.5" outlineLevel="1" x14ac:dyDescent="0.2">
      <c r="A66" s="218"/>
      <c r="B66" s="228"/>
      <c r="C66" s="252" t="s">
        <v>136</v>
      </c>
      <c r="D66" s="231"/>
      <c r="E66" s="236">
        <v>0.79200000000000004</v>
      </c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2"/>
      <c r="U66" s="241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123</v>
      </c>
      <c r="AF66" s="217">
        <v>0</v>
      </c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18"/>
      <c r="B67" s="228"/>
      <c r="C67" s="253" t="s">
        <v>127</v>
      </c>
      <c r="D67" s="232"/>
      <c r="E67" s="237">
        <v>-22.645589999999999</v>
      </c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41"/>
      <c r="Q67" s="241"/>
      <c r="R67" s="241"/>
      <c r="S67" s="241"/>
      <c r="T67" s="242"/>
      <c r="U67" s="241"/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123</v>
      </c>
      <c r="AF67" s="217">
        <v>1</v>
      </c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18">
        <v>11</v>
      </c>
      <c r="B68" s="228" t="s">
        <v>158</v>
      </c>
      <c r="C68" s="251" t="s">
        <v>159</v>
      </c>
      <c r="D68" s="230" t="s">
        <v>120</v>
      </c>
      <c r="E68" s="235">
        <v>0.79200000000000004</v>
      </c>
      <c r="F68" s="241">
        <v>191.25</v>
      </c>
      <c r="G68" s="241">
        <v>151.47</v>
      </c>
      <c r="H68" s="241">
        <v>0</v>
      </c>
      <c r="I68" s="241">
        <f>ROUND(E68*H68,2)</f>
        <v>0</v>
      </c>
      <c r="J68" s="241">
        <v>191.25</v>
      </c>
      <c r="K68" s="241">
        <f>ROUND(E68*J68,2)</f>
        <v>151.47</v>
      </c>
      <c r="L68" s="241">
        <v>21</v>
      </c>
      <c r="M68" s="241">
        <f>G68*(1+L68/100)</f>
        <v>183.27869999999999</v>
      </c>
      <c r="N68" s="241">
        <v>0</v>
      </c>
      <c r="O68" s="241">
        <f>ROUND(E68*N68,2)</f>
        <v>0</v>
      </c>
      <c r="P68" s="241">
        <v>0</v>
      </c>
      <c r="Q68" s="241">
        <f>ROUND(E68*P68,2)</f>
        <v>0</v>
      </c>
      <c r="R68" s="241"/>
      <c r="S68" s="241"/>
      <c r="T68" s="242">
        <v>0</v>
      </c>
      <c r="U68" s="241">
        <f>ROUND(E68*T68,2)</f>
        <v>0</v>
      </c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121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ht="22.5" outlineLevel="1" x14ac:dyDescent="0.2">
      <c r="A69" s="218"/>
      <c r="B69" s="228"/>
      <c r="C69" s="252" t="s">
        <v>128</v>
      </c>
      <c r="D69" s="231"/>
      <c r="E69" s="236"/>
      <c r="F69" s="241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  <c r="S69" s="241"/>
      <c r="T69" s="242"/>
      <c r="U69" s="241"/>
      <c r="V69" s="217"/>
      <c r="W69" s="217"/>
      <c r="X69" s="217"/>
      <c r="Y69" s="217"/>
      <c r="Z69" s="217"/>
      <c r="AA69" s="217"/>
      <c r="AB69" s="217"/>
      <c r="AC69" s="217"/>
      <c r="AD69" s="217"/>
      <c r="AE69" s="217" t="s">
        <v>123</v>
      </c>
      <c r="AF69" s="217">
        <v>0</v>
      </c>
      <c r="AG69" s="217"/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ht="22.5" outlineLevel="1" x14ac:dyDescent="0.2">
      <c r="A70" s="218"/>
      <c r="B70" s="228"/>
      <c r="C70" s="252" t="s">
        <v>160</v>
      </c>
      <c r="D70" s="231"/>
      <c r="E70" s="236">
        <v>0.79200000000000004</v>
      </c>
      <c r="F70" s="241"/>
      <c r="G70" s="241"/>
      <c r="H70" s="241"/>
      <c r="I70" s="241"/>
      <c r="J70" s="241"/>
      <c r="K70" s="241"/>
      <c r="L70" s="241"/>
      <c r="M70" s="241"/>
      <c r="N70" s="241"/>
      <c r="O70" s="241"/>
      <c r="P70" s="241"/>
      <c r="Q70" s="241"/>
      <c r="R70" s="241"/>
      <c r="S70" s="241"/>
      <c r="T70" s="242"/>
      <c r="U70" s="241"/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123</v>
      </c>
      <c r="AF70" s="217">
        <v>0</v>
      </c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18"/>
      <c r="B71" s="228"/>
      <c r="C71" s="253" t="s">
        <v>127</v>
      </c>
      <c r="D71" s="232"/>
      <c r="E71" s="237">
        <v>0.79200000000000004</v>
      </c>
      <c r="F71" s="241"/>
      <c r="G71" s="241"/>
      <c r="H71" s="241"/>
      <c r="I71" s="241"/>
      <c r="J71" s="241"/>
      <c r="K71" s="241"/>
      <c r="L71" s="241"/>
      <c r="M71" s="241"/>
      <c r="N71" s="241"/>
      <c r="O71" s="241"/>
      <c r="P71" s="241"/>
      <c r="Q71" s="241"/>
      <c r="R71" s="241"/>
      <c r="S71" s="241"/>
      <c r="T71" s="242"/>
      <c r="U71" s="241"/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123</v>
      </c>
      <c r="AF71" s="217">
        <v>1</v>
      </c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18">
        <v>12</v>
      </c>
      <c r="B72" s="228" t="s">
        <v>161</v>
      </c>
      <c r="C72" s="251" t="s">
        <v>162</v>
      </c>
      <c r="D72" s="230" t="s">
        <v>163</v>
      </c>
      <c r="E72" s="235">
        <v>-33.968389999999999</v>
      </c>
      <c r="F72" s="241">
        <v>85</v>
      </c>
      <c r="G72" s="241">
        <v>-2887.31</v>
      </c>
      <c r="H72" s="241">
        <v>0</v>
      </c>
      <c r="I72" s="241">
        <f>ROUND(E72*H72,2)</f>
        <v>0</v>
      </c>
      <c r="J72" s="241">
        <v>85</v>
      </c>
      <c r="K72" s="241">
        <f>ROUND(E72*J72,2)</f>
        <v>-2887.31</v>
      </c>
      <c r="L72" s="241">
        <v>21</v>
      </c>
      <c r="M72" s="241">
        <f>G72*(1+L72/100)</f>
        <v>-3493.6450999999997</v>
      </c>
      <c r="N72" s="241">
        <v>0</v>
      </c>
      <c r="O72" s="241">
        <f>ROUND(E72*N72,2)</f>
        <v>0</v>
      </c>
      <c r="P72" s="241">
        <v>0</v>
      </c>
      <c r="Q72" s="241">
        <f>ROUND(E72*P72,2)</f>
        <v>0</v>
      </c>
      <c r="R72" s="241"/>
      <c r="S72" s="241"/>
      <c r="T72" s="242">
        <v>0</v>
      </c>
      <c r="U72" s="241">
        <f>ROUND(E72*T72,2)</f>
        <v>0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121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ht="22.5" outlineLevel="1" x14ac:dyDescent="0.2">
      <c r="A73" s="218"/>
      <c r="B73" s="228"/>
      <c r="C73" s="252" t="s">
        <v>122</v>
      </c>
      <c r="D73" s="231"/>
      <c r="E73" s="236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2"/>
      <c r="U73" s="241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123</v>
      </c>
      <c r="AF73" s="217">
        <v>0</v>
      </c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18"/>
      <c r="B74" s="228"/>
      <c r="C74" s="252" t="s">
        <v>132</v>
      </c>
      <c r="D74" s="231"/>
      <c r="E74" s="236"/>
      <c r="F74" s="241"/>
      <c r="G74" s="241"/>
      <c r="H74" s="241"/>
      <c r="I74" s="241"/>
      <c r="J74" s="241"/>
      <c r="K74" s="241"/>
      <c r="L74" s="241"/>
      <c r="M74" s="241"/>
      <c r="N74" s="241"/>
      <c r="O74" s="241"/>
      <c r="P74" s="241"/>
      <c r="Q74" s="241"/>
      <c r="R74" s="241"/>
      <c r="S74" s="241"/>
      <c r="T74" s="242"/>
      <c r="U74" s="241"/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123</v>
      </c>
      <c r="AF74" s="217">
        <v>0</v>
      </c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ht="22.5" outlineLevel="1" x14ac:dyDescent="0.2">
      <c r="A75" s="218"/>
      <c r="B75" s="228"/>
      <c r="C75" s="252" t="s">
        <v>164</v>
      </c>
      <c r="D75" s="231"/>
      <c r="E75" s="236">
        <v>-44.603999999999999</v>
      </c>
      <c r="F75" s="241"/>
      <c r="G75" s="241"/>
      <c r="H75" s="241"/>
      <c r="I75" s="241"/>
      <c r="J75" s="241"/>
      <c r="K75" s="241"/>
      <c r="L75" s="241"/>
      <c r="M75" s="241"/>
      <c r="N75" s="241"/>
      <c r="O75" s="241"/>
      <c r="P75" s="241"/>
      <c r="Q75" s="241"/>
      <c r="R75" s="241"/>
      <c r="S75" s="241"/>
      <c r="T75" s="242"/>
      <c r="U75" s="241"/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123</v>
      </c>
      <c r="AF75" s="217">
        <v>0</v>
      </c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ht="22.5" outlineLevel="1" x14ac:dyDescent="0.2">
      <c r="A76" s="218"/>
      <c r="B76" s="228"/>
      <c r="C76" s="252" t="s">
        <v>165</v>
      </c>
      <c r="D76" s="231"/>
      <c r="E76" s="236">
        <v>7.7976099999999997</v>
      </c>
      <c r="F76" s="241"/>
      <c r="G76" s="241"/>
      <c r="H76" s="241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242"/>
      <c r="U76" s="241"/>
      <c r="V76" s="217"/>
      <c r="W76" s="217"/>
      <c r="X76" s="217"/>
      <c r="Y76" s="217"/>
      <c r="Z76" s="217"/>
      <c r="AA76" s="217"/>
      <c r="AB76" s="217"/>
      <c r="AC76" s="217"/>
      <c r="AD76" s="217"/>
      <c r="AE76" s="217" t="s">
        <v>123</v>
      </c>
      <c r="AF76" s="217">
        <v>0</v>
      </c>
      <c r="AG76" s="217"/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18"/>
      <c r="B77" s="228"/>
      <c r="C77" s="252" t="s">
        <v>166</v>
      </c>
      <c r="D77" s="231"/>
      <c r="E77" s="236">
        <v>1.65</v>
      </c>
      <c r="F77" s="241"/>
      <c r="G77" s="241"/>
      <c r="H77" s="241"/>
      <c r="I77" s="241"/>
      <c r="J77" s="241"/>
      <c r="K77" s="241"/>
      <c r="L77" s="241"/>
      <c r="M77" s="241"/>
      <c r="N77" s="241"/>
      <c r="O77" s="241"/>
      <c r="P77" s="241"/>
      <c r="Q77" s="241"/>
      <c r="R77" s="241"/>
      <c r="S77" s="241"/>
      <c r="T77" s="242"/>
      <c r="U77" s="241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123</v>
      </c>
      <c r="AF77" s="217">
        <v>0</v>
      </c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ht="22.5" outlineLevel="1" x14ac:dyDescent="0.2">
      <c r="A78" s="218"/>
      <c r="B78" s="228"/>
      <c r="C78" s="252" t="s">
        <v>128</v>
      </c>
      <c r="D78" s="231"/>
      <c r="E78" s="236"/>
      <c r="F78" s="241"/>
      <c r="G78" s="241"/>
      <c r="H78" s="241"/>
      <c r="I78" s="241"/>
      <c r="J78" s="241"/>
      <c r="K78" s="241"/>
      <c r="L78" s="241"/>
      <c r="M78" s="241"/>
      <c r="N78" s="241"/>
      <c r="O78" s="241"/>
      <c r="P78" s="241"/>
      <c r="Q78" s="241"/>
      <c r="R78" s="241"/>
      <c r="S78" s="241"/>
      <c r="T78" s="242"/>
      <c r="U78" s="241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123</v>
      </c>
      <c r="AF78" s="217">
        <v>0</v>
      </c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ht="22.5" outlineLevel="1" x14ac:dyDescent="0.2">
      <c r="A79" s="218"/>
      <c r="B79" s="228"/>
      <c r="C79" s="252" t="s">
        <v>167</v>
      </c>
      <c r="D79" s="231"/>
      <c r="E79" s="236">
        <v>1.1879999999999999</v>
      </c>
      <c r="F79" s="241"/>
      <c r="G79" s="241"/>
      <c r="H79" s="241"/>
      <c r="I79" s="241"/>
      <c r="J79" s="241"/>
      <c r="K79" s="241"/>
      <c r="L79" s="241"/>
      <c r="M79" s="241"/>
      <c r="N79" s="241"/>
      <c r="O79" s="241"/>
      <c r="P79" s="241"/>
      <c r="Q79" s="241"/>
      <c r="R79" s="241"/>
      <c r="S79" s="241"/>
      <c r="T79" s="242"/>
      <c r="U79" s="241"/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123</v>
      </c>
      <c r="AF79" s="217">
        <v>0</v>
      </c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18"/>
      <c r="B80" s="228"/>
      <c r="C80" s="253" t="s">
        <v>127</v>
      </c>
      <c r="D80" s="232"/>
      <c r="E80" s="237">
        <v>-33.968389999999999</v>
      </c>
      <c r="F80" s="241"/>
      <c r="G80" s="241"/>
      <c r="H80" s="241"/>
      <c r="I80" s="241"/>
      <c r="J80" s="241"/>
      <c r="K80" s="241"/>
      <c r="L80" s="241"/>
      <c r="M80" s="241"/>
      <c r="N80" s="241"/>
      <c r="O80" s="241"/>
      <c r="P80" s="241"/>
      <c r="Q80" s="241"/>
      <c r="R80" s="241"/>
      <c r="S80" s="241"/>
      <c r="T80" s="242"/>
      <c r="U80" s="241"/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123</v>
      </c>
      <c r="AF80" s="217">
        <v>1</v>
      </c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18">
        <v>13</v>
      </c>
      <c r="B81" s="228" t="s">
        <v>168</v>
      </c>
      <c r="C81" s="251" t="s">
        <v>169</v>
      </c>
      <c r="D81" s="230" t="s">
        <v>170</v>
      </c>
      <c r="E81" s="235">
        <v>1.4256</v>
      </c>
      <c r="F81" s="241">
        <v>346.8</v>
      </c>
      <c r="G81" s="241">
        <v>494.4</v>
      </c>
      <c r="H81" s="241">
        <v>346.8</v>
      </c>
      <c r="I81" s="241">
        <f>ROUND(E81*H81,2)</f>
        <v>494.4</v>
      </c>
      <c r="J81" s="241">
        <v>0</v>
      </c>
      <c r="K81" s="241">
        <f>ROUND(E81*J81,2)</f>
        <v>0</v>
      </c>
      <c r="L81" s="241">
        <v>21</v>
      </c>
      <c r="M81" s="241">
        <f>G81*(1+L81/100)</f>
        <v>598.22399999999993</v>
      </c>
      <c r="N81" s="241">
        <v>0</v>
      </c>
      <c r="O81" s="241">
        <f>ROUND(E81*N81,2)</f>
        <v>0</v>
      </c>
      <c r="P81" s="241">
        <v>0</v>
      </c>
      <c r="Q81" s="241">
        <f>ROUND(E81*P81,2)</f>
        <v>0</v>
      </c>
      <c r="R81" s="241"/>
      <c r="S81" s="241"/>
      <c r="T81" s="242">
        <v>0</v>
      </c>
      <c r="U81" s="241">
        <f>ROUND(E81*T81,2)</f>
        <v>0</v>
      </c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171</v>
      </c>
      <c r="AF81" s="217"/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22.5" outlineLevel="1" x14ac:dyDescent="0.2">
      <c r="A82" s="218"/>
      <c r="B82" s="228"/>
      <c r="C82" s="252" t="s">
        <v>128</v>
      </c>
      <c r="D82" s="231"/>
      <c r="E82" s="236"/>
      <c r="F82" s="241"/>
      <c r="G82" s="241"/>
      <c r="H82" s="241"/>
      <c r="I82" s="241"/>
      <c r="J82" s="241"/>
      <c r="K82" s="241"/>
      <c r="L82" s="241"/>
      <c r="M82" s="241"/>
      <c r="N82" s="241"/>
      <c r="O82" s="241"/>
      <c r="P82" s="241"/>
      <c r="Q82" s="241"/>
      <c r="R82" s="241"/>
      <c r="S82" s="241"/>
      <c r="T82" s="242"/>
      <c r="U82" s="241"/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123</v>
      </c>
      <c r="AF82" s="217">
        <v>0</v>
      </c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ht="22.5" outlineLevel="1" x14ac:dyDescent="0.2">
      <c r="A83" s="218"/>
      <c r="B83" s="228"/>
      <c r="C83" s="252" t="s">
        <v>172</v>
      </c>
      <c r="D83" s="231"/>
      <c r="E83" s="236">
        <v>1.4256</v>
      </c>
      <c r="F83" s="241"/>
      <c r="G83" s="241"/>
      <c r="H83" s="241"/>
      <c r="I83" s="241"/>
      <c r="J83" s="241"/>
      <c r="K83" s="241"/>
      <c r="L83" s="241"/>
      <c r="M83" s="241"/>
      <c r="N83" s="241"/>
      <c r="O83" s="241"/>
      <c r="P83" s="241"/>
      <c r="Q83" s="241"/>
      <c r="R83" s="241"/>
      <c r="S83" s="241"/>
      <c r="T83" s="242"/>
      <c r="U83" s="241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123</v>
      </c>
      <c r="AF83" s="217">
        <v>0</v>
      </c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18"/>
      <c r="B84" s="228"/>
      <c r="C84" s="253" t="s">
        <v>127</v>
      </c>
      <c r="D84" s="232"/>
      <c r="E84" s="237">
        <v>1.4256</v>
      </c>
      <c r="F84" s="241"/>
      <c r="G84" s="241"/>
      <c r="H84" s="241"/>
      <c r="I84" s="241"/>
      <c r="J84" s="241"/>
      <c r="K84" s="241"/>
      <c r="L84" s="241"/>
      <c r="M84" s="241"/>
      <c r="N84" s="241"/>
      <c r="O84" s="241"/>
      <c r="P84" s="241"/>
      <c r="Q84" s="241"/>
      <c r="R84" s="241"/>
      <c r="S84" s="241"/>
      <c r="T84" s="242"/>
      <c r="U84" s="241"/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123</v>
      </c>
      <c r="AF84" s="217">
        <v>1</v>
      </c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x14ac:dyDescent="0.2">
      <c r="A85" s="224" t="s">
        <v>116</v>
      </c>
      <c r="B85" s="229" t="s">
        <v>74</v>
      </c>
      <c r="C85" s="254" t="s">
        <v>75</v>
      </c>
      <c r="D85" s="233"/>
      <c r="E85" s="238"/>
      <c r="F85" s="243"/>
      <c r="G85" s="243">
        <f>SUMIF(AE86:AE108,"&lt;&gt;NOR",G86:G108)</f>
        <v>19841.990000000002</v>
      </c>
      <c r="H85" s="243"/>
      <c r="I85" s="243">
        <f>SUM(I86:I108)</f>
        <v>0</v>
      </c>
      <c r="J85" s="243"/>
      <c r="K85" s="243">
        <f>SUM(K86:K108)</f>
        <v>19841.990000000002</v>
      </c>
      <c r="L85" s="243"/>
      <c r="M85" s="243">
        <f>SUM(M86:M108)</f>
        <v>24008.807899999996</v>
      </c>
      <c r="N85" s="243"/>
      <c r="O85" s="243">
        <f>SUM(O86:O108)</f>
        <v>11.64</v>
      </c>
      <c r="P85" s="243"/>
      <c r="Q85" s="243">
        <f>SUM(Q86:Q108)</f>
        <v>0</v>
      </c>
      <c r="R85" s="243"/>
      <c r="S85" s="243"/>
      <c r="T85" s="244"/>
      <c r="U85" s="243">
        <f>SUM(U86:U108)</f>
        <v>0</v>
      </c>
      <c r="AE85" t="s">
        <v>117</v>
      </c>
    </row>
    <row r="86" spans="1:60" outlineLevel="1" x14ac:dyDescent="0.2">
      <c r="A86" s="218">
        <v>14</v>
      </c>
      <c r="B86" s="228" t="s">
        <v>173</v>
      </c>
      <c r="C86" s="251" t="s">
        <v>174</v>
      </c>
      <c r="D86" s="230" t="s">
        <v>175</v>
      </c>
      <c r="E86" s="235">
        <v>4</v>
      </c>
      <c r="F86" s="241">
        <v>255.85</v>
      </c>
      <c r="G86" s="241">
        <v>1023.4</v>
      </c>
      <c r="H86" s="241">
        <v>0</v>
      </c>
      <c r="I86" s="241">
        <f>ROUND(E86*H86,2)</f>
        <v>0</v>
      </c>
      <c r="J86" s="241">
        <v>255.85</v>
      </c>
      <c r="K86" s="241">
        <f>ROUND(E86*J86,2)</f>
        <v>1023.4</v>
      </c>
      <c r="L86" s="241">
        <v>21</v>
      </c>
      <c r="M86" s="241">
        <f>G86*(1+L86/100)</f>
        <v>1238.3139999999999</v>
      </c>
      <c r="N86" s="241">
        <v>0.13439999999999999</v>
      </c>
      <c r="O86" s="241">
        <f>ROUND(E86*N86,2)</f>
        <v>0.54</v>
      </c>
      <c r="P86" s="241">
        <v>0</v>
      </c>
      <c r="Q86" s="241">
        <f>ROUND(E86*P86,2)</f>
        <v>0</v>
      </c>
      <c r="R86" s="241"/>
      <c r="S86" s="241"/>
      <c r="T86" s="242">
        <v>0</v>
      </c>
      <c r="U86" s="241">
        <f>ROUND(E86*T86,2)</f>
        <v>0</v>
      </c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121</v>
      </c>
      <c r="AF86" s="217"/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18"/>
      <c r="B87" s="228"/>
      <c r="C87" s="252" t="s">
        <v>176</v>
      </c>
      <c r="D87" s="231"/>
      <c r="E87" s="236">
        <v>4</v>
      </c>
      <c r="F87" s="241"/>
      <c r="G87" s="241"/>
      <c r="H87" s="241"/>
      <c r="I87" s="241"/>
      <c r="J87" s="241"/>
      <c r="K87" s="241"/>
      <c r="L87" s="241"/>
      <c r="M87" s="241"/>
      <c r="N87" s="241"/>
      <c r="O87" s="241"/>
      <c r="P87" s="241"/>
      <c r="Q87" s="241"/>
      <c r="R87" s="241"/>
      <c r="S87" s="241"/>
      <c r="T87" s="242"/>
      <c r="U87" s="241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123</v>
      </c>
      <c r="AF87" s="217">
        <v>0</v>
      </c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18">
        <v>15</v>
      </c>
      <c r="B88" s="228" t="s">
        <v>177</v>
      </c>
      <c r="C88" s="251" t="s">
        <v>178</v>
      </c>
      <c r="D88" s="230" t="s">
        <v>120</v>
      </c>
      <c r="E88" s="235">
        <v>6.3955299999999999</v>
      </c>
      <c r="F88" s="241">
        <v>3111</v>
      </c>
      <c r="G88" s="241">
        <v>19896.490000000002</v>
      </c>
      <c r="H88" s="241">
        <v>0</v>
      </c>
      <c r="I88" s="241">
        <f>ROUND(E88*H88,2)</f>
        <v>0</v>
      </c>
      <c r="J88" s="241">
        <v>3111</v>
      </c>
      <c r="K88" s="241">
        <f>ROUND(E88*J88,2)</f>
        <v>19896.490000000002</v>
      </c>
      <c r="L88" s="241">
        <v>21</v>
      </c>
      <c r="M88" s="241">
        <f>G88*(1+L88/100)</f>
        <v>24074.752899999999</v>
      </c>
      <c r="N88" s="241">
        <v>1.9535199999999999</v>
      </c>
      <c r="O88" s="241">
        <f>ROUND(E88*N88,2)</f>
        <v>12.49</v>
      </c>
      <c r="P88" s="241">
        <v>0</v>
      </c>
      <c r="Q88" s="241">
        <f>ROUND(E88*P88,2)</f>
        <v>0</v>
      </c>
      <c r="R88" s="241"/>
      <c r="S88" s="241"/>
      <c r="T88" s="242">
        <v>0</v>
      </c>
      <c r="U88" s="241">
        <f>ROUND(E88*T88,2)</f>
        <v>0</v>
      </c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121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18"/>
      <c r="B89" s="228"/>
      <c r="C89" s="252" t="s">
        <v>179</v>
      </c>
      <c r="D89" s="231"/>
      <c r="E89" s="236">
        <v>2.65022</v>
      </c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1"/>
      <c r="S89" s="241"/>
      <c r="T89" s="242"/>
      <c r="U89" s="241"/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123</v>
      </c>
      <c r="AF89" s="217">
        <v>0</v>
      </c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2.5" outlineLevel="1" x14ac:dyDescent="0.2">
      <c r="A90" s="218"/>
      <c r="B90" s="228"/>
      <c r="C90" s="252" t="s">
        <v>180</v>
      </c>
      <c r="D90" s="231"/>
      <c r="E90" s="236">
        <v>1.6823699999999999</v>
      </c>
      <c r="F90" s="241"/>
      <c r="G90" s="241"/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241"/>
      <c r="T90" s="242"/>
      <c r="U90" s="241"/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123</v>
      </c>
      <c r="AF90" s="217">
        <v>0</v>
      </c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ht="22.5" outlineLevel="1" x14ac:dyDescent="0.2">
      <c r="A91" s="218"/>
      <c r="B91" s="228"/>
      <c r="C91" s="252" t="s">
        <v>181</v>
      </c>
      <c r="D91" s="231"/>
      <c r="E91" s="236">
        <v>1.8096000000000001</v>
      </c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241"/>
      <c r="T91" s="242"/>
      <c r="U91" s="241"/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123</v>
      </c>
      <c r="AF91" s="217">
        <v>0</v>
      </c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ht="22.5" outlineLevel="1" x14ac:dyDescent="0.2">
      <c r="A92" s="218"/>
      <c r="B92" s="228"/>
      <c r="C92" s="252" t="s">
        <v>182</v>
      </c>
      <c r="D92" s="231"/>
      <c r="E92" s="236">
        <v>0.25334000000000001</v>
      </c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2"/>
      <c r="U92" s="241"/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123</v>
      </c>
      <c r="AF92" s="217">
        <v>0</v>
      </c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18">
        <v>16</v>
      </c>
      <c r="B93" s="228" t="s">
        <v>183</v>
      </c>
      <c r="C93" s="251" t="s">
        <v>184</v>
      </c>
      <c r="D93" s="230" t="s">
        <v>163</v>
      </c>
      <c r="E93" s="235">
        <v>9.1209999999999999E-2</v>
      </c>
      <c r="F93" s="241">
        <v>21675</v>
      </c>
      <c r="G93" s="241">
        <v>1976.98</v>
      </c>
      <c r="H93" s="241">
        <v>0</v>
      </c>
      <c r="I93" s="241">
        <f>ROUND(E93*H93,2)</f>
        <v>0</v>
      </c>
      <c r="J93" s="241">
        <v>21675</v>
      </c>
      <c r="K93" s="241">
        <f>ROUND(E93*J93,2)</f>
        <v>1976.98</v>
      </c>
      <c r="L93" s="241">
        <v>21</v>
      </c>
      <c r="M93" s="241">
        <f>G93*(1+L93/100)</f>
        <v>2392.1457999999998</v>
      </c>
      <c r="N93" s="241">
        <v>1.0900000000000001</v>
      </c>
      <c r="O93" s="241">
        <f>ROUND(E93*N93,2)</f>
        <v>0.1</v>
      </c>
      <c r="P93" s="241">
        <v>0</v>
      </c>
      <c r="Q93" s="241">
        <f>ROUND(E93*P93,2)</f>
        <v>0</v>
      </c>
      <c r="R93" s="241"/>
      <c r="S93" s="241"/>
      <c r="T93" s="242">
        <v>0</v>
      </c>
      <c r="U93" s="241">
        <f>ROUND(E93*T93,2)</f>
        <v>0</v>
      </c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121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ht="22.5" outlineLevel="1" x14ac:dyDescent="0.2">
      <c r="A94" s="218"/>
      <c r="B94" s="228"/>
      <c r="C94" s="252" t="s">
        <v>128</v>
      </c>
      <c r="D94" s="231"/>
      <c r="E94" s="236"/>
      <c r="F94" s="241"/>
      <c r="G94" s="241"/>
      <c r="H94" s="241"/>
      <c r="I94" s="241"/>
      <c r="J94" s="241"/>
      <c r="K94" s="241"/>
      <c r="L94" s="241"/>
      <c r="M94" s="241"/>
      <c r="N94" s="241"/>
      <c r="O94" s="241"/>
      <c r="P94" s="241"/>
      <c r="Q94" s="241"/>
      <c r="R94" s="241"/>
      <c r="S94" s="241"/>
      <c r="T94" s="242"/>
      <c r="U94" s="241"/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123</v>
      </c>
      <c r="AF94" s="217">
        <v>0</v>
      </c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18"/>
      <c r="B95" s="228"/>
      <c r="C95" s="252" t="s">
        <v>185</v>
      </c>
      <c r="D95" s="231"/>
      <c r="E95" s="236"/>
      <c r="F95" s="241"/>
      <c r="G95" s="241"/>
      <c r="H95" s="241"/>
      <c r="I95" s="241"/>
      <c r="J95" s="241"/>
      <c r="K95" s="241"/>
      <c r="L95" s="241"/>
      <c r="M95" s="241"/>
      <c r="N95" s="241"/>
      <c r="O95" s="241"/>
      <c r="P95" s="241"/>
      <c r="Q95" s="241"/>
      <c r="R95" s="241"/>
      <c r="S95" s="241"/>
      <c r="T95" s="242"/>
      <c r="U95" s="241"/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123</v>
      </c>
      <c r="AF95" s="217">
        <v>0</v>
      </c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18"/>
      <c r="B96" s="228"/>
      <c r="C96" s="252" t="s">
        <v>186</v>
      </c>
      <c r="D96" s="231"/>
      <c r="E96" s="236">
        <v>2.4490000000000001E-2</v>
      </c>
      <c r="F96" s="241"/>
      <c r="G96" s="241"/>
      <c r="H96" s="241"/>
      <c r="I96" s="241"/>
      <c r="J96" s="241"/>
      <c r="K96" s="241"/>
      <c r="L96" s="241"/>
      <c r="M96" s="241"/>
      <c r="N96" s="241"/>
      <c r="O96" s="241"/>
      <c r="P96" s="241"/>
      <c r="Q96" s="241"/>
      <c r="R96" s="241"/>
      <c r="S96" s="241"/>
      <c r="T96" s="242"/>
      <c r="U96" s="241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123</v>
      </c>
      <c r="AF96" s="217">
        <v>0</v>
      </c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18"/>
      <c r="B97" s="228"/>
      <c r="C97" s="253" t="s">
        <v>127</v>
      </c>
      <c r="D97" s="232"/>
      <c r="E97" s="237">
        <v>2.4490000000000001E-2</v>
      </c>
      <c r="F97" s="241"/>
      <c r="G97" s="241"/>
      <c r="H97" s="241"/>
      <c r="I97" s="241"/>
      <c r="J97" s="241"/>
      <c r="K97" s="241"/>
      <c r="L97" s="241"/>
      <c r="M97" s="241"/>
      <c r="N97" s="241"/>
      <c r="O97" s="241"/>
      <c r="P97" s="241"/>
      <c r="Q97" s="241"/>
      <c r="R97" s="241"/>
      <c r="S97" s="241"/>
      <c r="T97" s="242"/>
      <c r="U97" s="241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123</v>
      </c>
      <c r="AF97" s="217">
        <v>1</v>
      </c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18"/>
      <c r="B98" s="228"/>
      <c r="C98" s="252" t="s">
        <v>187</v>
      </c>
      <c r="D98" s="231"/>
      <c r="E98" s="236"/>
      <c r="F98" s="241"/>
      <c r="G98" s="241"/>
      <c r="H98" s="241"/>
      <c r="I98" s="241"/>
      <c r="J98" s="241"/>
      <c r="K98" s="241"/>
      <c r="L98" s="241"/>
      <c r="M98" s="241"/>
      <c r="N98" s="241"/>
      <c r="O98" s="241"/>
      <c r="P98" s="241"/>
      <c r="Q98" s="241"/>
      <c r="R98" s="241"/>
      <c r="S98" s="241"/>
      <c r="T98" s="242"/>
      <c r="U98" s="241"/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123</v>
      </c>
      <c r="AF98" s="217">
        <v>0</v>
      </c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18"/>
      <c r="B99" s="228"/>
      <c r="C99" s="252" t="s">
        <v>188</v>
      </c>
      <c r="D99" s="231"/>
      <c r="E99" s="236">
        <v>3.6740000000000002E-2</v>
      </c>
      <c r="F99" s="241"/>
      <c r="G99" s="241"/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1"/>
      <c r="S99" s="241"/>
      <c r="T99" s="242"/>
      <c r="U99" s="241"/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123</v>
      </c>
      <c r="AF99" s="217">
        <v>0</v>
      </c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18"/>
      <c r="B100" s="228"/>
      <c r="C100" s="253" t="s">
        <v>127</v>
      </c>
      <c r="D100" s="232"/>
      <c r="E100" s="237">
        <v>3.6740000000000002E-2</v>
      </c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1"/>
      <c r="S100" s="241"/>
      <c r="T100" s="242"/>
      <c r="U100" s="241"/>
      <c r="V100" s="217"/>
      <c r="W100" s="217"/>
      <c r="X100" s="217"/>
      <c r="Y100" s="217"/>
      <c r="Z100" s="217"/>
      <c r="AA100" s="217"/>
      <c r="AB100" s="217"/>
      <c r="AC100" s="217"/>
      <c r="AD100" s="217"/>
      <c r="AE100" s="217" t="s">
        <v>123</v>
      </c>
      <c r="AF100" s="217">
        <v>1</v>
      </c>
      <c r="AG100" s="217"/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ht="22.5" outlineLevel="1" x14ac:dyDescent="0.2">
      <c r="A101" s="218"/>
      <c r="B101" s="228"/>
      <c r="C101" s="252" t="s">
        <v>189</v>
      </c>
      <c r="D101" s="231"/>
      <c r="E101" s="236">
        <v>2.997E-2</v>
      </c>
      <c r="F101" s="241"/>
      <c r="G101" s="241"/>
      <c r="H101" s="241"/>
      <c r="I101" s="241"/>
      <c r="J101" s="241"/>
      <c r="K101" s="241"/>
      <c r="L101" s="241"/>
      <c r="M101" s="241"/>
      <c r="N101" s="241"/>
      <c r="O101" s="241"/>
      <c r="P101" s="241"/>
      <c r="Q101" s="241"/>
      <c r="R101" s="241"/>
      <c r="S101" s="241"/>
      <c r="T101" s="242"/>
      <c r="U101" s="241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123</v>
      </c>
      <c r="AF101" s="217">
        <v>0</v>
      </c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">
      <c r="A102" s="218"/>
      <c r="B102" s="228"/>
      <c r="C102" s="253" t="s">
        <v>127</v>
      </c>
      <c r="D102" s="232"/>
      <c r="E102" s="237">
        <v>2.997E-2</v>
      </c>
      <c r="F102" s="241"/>
      <c r="G102" s="241"/>
      <c r="H102" s="241"/>
      <c r="I102" s="241"/>
      <c r="J102" s="241"/>
      <c r="K102" s="241"/>
      <c r="L102" s="241"/>
      <c r="M102" s="241"/>
      <c r="N102" s="241"/>
      <c r="O102" s="241"/>
      <c r="P102" s="241"/>
      <c r="Q102" s="241"/>
      <c r="R102" s="241"/>
      <c r="S102" s="241"/>
      <c r="T102" s="242"/>
      <c r="U102" s="241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123</v>
      </c>
      <c r="AF102" s="217">
        <v>1</v>
      </c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">
      <c r="A103" s="218">
        <v>17</v>
      </c>
      <c r="B103" s="228" t="s">
        <v>190</v>
      </c>
      <c r="C103" s="251" t="s">
        <v>191</v>
      </c>
      <c r="D103" s="230" t="s">
        <v>139</v>
      </c>
      <c r="E103" s="235">
        <v>-8.7872199999999996</v>
      </c>
      <c r="F103" s="241">
        <v>347.65</v>
      </c>
      <c r="G103" s="241">
        <v>-3054.88</v>
      </c>
      <c r="H103" s="241">
        <v>0</v>
      </c>
      <c r="I103" s="241">
        <f>ROUND(E103*H103,2)</f>
        <v>0</v>
      </c>
      <c r="J103" s="241">
        <v>347.65</v>
      </c>
      <c r="K103" s="241">
        <f>ROUND(E103*J103,2)</f>
        <v>-3054.88</v>
      </c>
      <c r="L103" s="241">
        <v>21</v>
      </c>
      <c r="M103" s="241">
        <f>G103*(1+L103/100)</f>
        <v>-3696.4048000000003</v>
      </c>
      <c r="N103" s="241">
        <v>0.16952</v>
      </c>
      <c r="O103" s="241">
        <f>ROUND(E103*N103,2)</f>
        <v>-1.49</v>
      </c>
      <c r="P103" s="241">
        <v>0</v>
      </c>
      <c r="Q103" s="241">
        <f>ROUND(E103*P103,2)</f>
        <v>0</v>
      </c>
      <c r="R103" s="241"/>
      <c r="S103" s="241"/>
      <c r="T103" s="242">
        <v>0</v>
      </c>
      <c r="U103" s="241">
        <f>ROUND(E103*T103,2)</f>
        <v>0</v>
      </c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121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ht="22.5" outlineLevel="1" x14ac:dyDescent="0.2">
      <c r="A104" s="218"/>
      <c r="B104" s="228"/>
      <c r="C104" s="252" t="s">
        <v>122</v>
      </c>
      <c r="D104" s="231"/>
      <c r="E104" s="236"/>
      <c r="F104" s="241"/>
      <c r="G104" s="241"/>
      <c r="H104" s="241"/>
      <c r="I104" s="241"/>
      <c r="J104" s="241"/>
      <c r="K104" s="241"/>
      <c r="L104" s="241"/>
      <c r="M104" s="241"/>
      <c r="N104" s="241"/>
      <c r="O104" s="241"/>
      <c r="P104" s="241"/>
      <c r="Q104" s="241"/>
      <c r="R104" s="241"/>
      <c r="S104" s="241"/>
      <c r="T104" s="242"/>
      <c r="U104" s="241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123</v>
      </c>
      <c r="AF104" s="217">
        <v>0</v>
      </c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18"/>
      <c r="B105" s="228"/>
      <c r="C105" s="252" t="s">
        <v>192</v>
      </c>
      <c r="D105" s="231"/>
      <c r="E105" s="236">
        <v>-37.82</v>
      </c>
      <c r="F105" s="241"/>
      <c r="G105" s="241"/>
      <c r="H105" s="241"/>
      <c r="I105" s="241"/>
      <c r="J105" s="241"/>
      <c r="K105" s="241"/>
      <c r="L105" s="241"/>
      <c r="M105" s="241"/>
      <c r="N105" s="241"/>
      <c r="O105" s="241"/>
      <c r="P105" s="241"/>
      <c r="Q105" s="241"/>
      <c r="R105" s="241"/>
      <c r="S105" s="241"/>
      <c r="T105" s="242"/>
      <c r="U105" s="241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123</v>
      </c>
      <c r="AF105" s="217">
        <v>0</v>
      </c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18"/>
      <c r="B106" s="228"/>
      <c r="C106" s="253" t="s">
        <v>127</v>
      </c>
      <c r="D106" s="232"/>
      <c r="E106" s="237">
        <v>-37.82</v>
      </c>
      <c r="F106" s="241"/>
      <c r="G106" s="241"/>
      <c r="H106" s="241"/>
      <c r="I106" s="241"/>
      <c r="J106" s="241"/>
      <c r="K106" s="241"/>
      <c r="L106" s="241"/>
      <c r="M106" s="241"/>
      <c r="N106" s="241"/>
      <c r="O106" s="241"/>
      <c r="P106" s="241"/>
      <c r="Q106" s="241"/>
      <c r="R106" s="241"/>
      <c r="S106" s="241"/>
      <c r="T106" s="242"/>
      <c r="U106" s="241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123</v>
      </c>
      <c r="AF106" s="217">
        <v>1</v>
      </c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33.75" outlineLevel="1" x14ac:dyDescent="0.2">
      <c r="A107" s="218"/>
      <c r="B107" s="228"/>
      <c r="C107" s="252" t="s">
        <v>193</v>
      </c>
      <c r="D107" s="231"/>
      <c r="E107" s="236">
        <v>29.032779999999999</v>
      </c>
      <c r="F107" s="241"/>
      <c r="G107" s="241"/>
      <c r="H107" s="241"/>
      <c r="I107" s="241"/>
      <c r="J107" s="241"/>
      <c r="K107" s="241"/>
      <c r="L107" s="241"/>
      <c r="M107" s="241"/>
      <c r="N107" s="241"/>
      <c r="O107" s="241"/>
      <c r="P107" s="241"/>
      <c r="Q107" s="241"/>
      <c r="R107" s="241"/>
      <c r="S107" s="241"/>
      <c r="T107" s="242"/>
      <c r="U107" s="241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123</v>
      </c>
      <c r="AF107" s="217">
        <v>0</v>
      </c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">
      <c r="A108" s="218"/>
      <c r="B108" s="228"/>
      <c r="C108" s="253" t="s">
        <v>127</v>
      </c>
      <c r="D108" s="232"/>
      <c r="E108" s="237">
        <v>29.032779999999999</v>
      </c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241"/>
      <c r="S108" s="241"/>
      <c r="T108" s="242"/>
      <c r="U108" s="241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123</v>
      </c>
      <c r="AF108" s="217">
        <v>1</v>
      </c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x14ac:dyDescent="0.2">
      <c r="A109" s="224" t="s">
        <v>116</v>
      </c>
      <c r="B109" s="229" t="s">
        <v>76</v>
      </c>
      <c r="C109" s="254" t="s">
        <v>75</v>
      </c>
      <c r="D109" s="233"/>
      <c r="E109" s="238"/>
      <c r="F109" s="243"/>
      <c r="G109" s="243">
        <f>SUMIF(AE110:AE117,"&lt;&gt;NOR",G110:G117)</f>
        <v>-79784.400000000009</v>
      </c>
      <c r="H109" s="243"/>
      <c r="I109" s="243">
        <f>SUM(I110:I117)</f>
        <v>0</v>
      </c>
      <c r="J109" s="243"/>
      <c r="K109" s="243">
        <f>SUM(K110:K117)</f>
        <v>-79784.400000000009</v>
      </c>
      <c r="L109" s="243"/>
      <c r="M109" s="243">
        <f>SUM(M110:M117)</f>
        <v>-96539.123999999996</v>
      </c>
      <c r="N109" s="243"/>
      <c r="O109" s="243">
        <f>SUM(O110:O117)</f>
        <v>-33.89</v>
      </c>
      <c r="P109" s="243"/>
      <c r="Q109" s="243">
        <f>SUM(Q110:Q117)</f>
        <v>0</v>
      </c>
      <c r="R109" s="243"/>
      <c r="S109" s="243"/>
      <c r="T109" s="244"/>
      <c r="U109" s="243">
        <f>SUM(U110:U117)</f>
        <v>0</v>
      </c>
      <c r="AE109" t="s">
        <v>117</v>
      </c>
    </row>
    <row r="110" spans="1:60" ht="22.5" outlineLevel="1" x14ac:dyDescent="0.2">
      <c r="A110" s="218">
        <v>18</v>
      </c>
      <c r="B110" s="228" t="s">
        <v>194</v>
      </c>
      <c r="C110" s="251" t="s">
        <v>195</v>
      </c>
      <c r="D110" s="230" t="s">
        <v>120</v>
      </c>
      <c r="E110" s="235">
        <v>-12.096</v>
      </c>
      <c r="F110" s="241">
        <v>3060</v>
      </c>
      <c r="G110" s="241">
        <v>-37013.760000000002</v>
      </c>
      <c r="H110" s="241">
        <v>0</v>
      </c>
      <c r="I110" s="241">
        <f>ROUND(E110*H110,2)</f>
        <v>0</v>
      </c>
      <c r="J110" s="241">
        <v>3060</v>
      </c>
      <c r="K110" s="241">
        <f>ROUND(E110*J110,2)</f>
        <v>-37013.760000000002</v>
      </c>
      <c r="L110" s="241">
        <v>21</v>
      </c>
      <c r="M110" s="241">
        <f>G110*(1+L110/100)</f>
        <v>-44786.649600000004</v>
      </c>
      <c r="N110" s="241">
        <v>2.60162</v>
      </c>
      <c r="O110" s="241">
        <f>ROUND(E110*N110,2)</f>
        <v>-31.47</v>
      </c>
      <c r="P110" s="241">
        <v>0</v>
      </c>
      <c r="Q110" s="241">
        <f>ROUND(E110*P110,2)</f>
        <v>0</v>
      </c>
      <c r="R110" s="241"/>
      <c r="S110" s="241"/>
      <c r="T110" s="242">
        <v>0</v>
      </c>
      <c r="U110" s="241">
        <f>ROUND(E110*T110,2)</f>
        <v>0</v>
      </c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121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18"/>
      <c r="B111" s="228"/>
      <c r="C111" s="252" t="s">
        <v>196</v>
      </c>
      <c r="D111" s="231"/>
      <c r="E111" s="236">
        <v>-12.096</v>
      </c>
      <c r="F111" s="241"/>
      <c r="G111" s="241"/>
      <c r="H111" s="241"/>
      <c r="I111" s="241"/>
      <c r="J111" s="241"/>
      <c r="K111" s="241"/>
      <c r="L111" s="241"/>
      <c r="M111" s="241"/>
      <c r="N111" s="241"/>
      <c r="O111" s="241"/>
      <c r="P111" s="241"/>
      <c r="Q111" s="241"/>
      <c r="R111" s="241"/>
      <c r="S111" s="241"/>
      <c r="T111" s="242"/>
      <c r="U111" s="241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123</v>
      </c>
      <c r="AF111" s="217">
        <v>0</v>
      </c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ht="33.75" outlineLevel="1" x14ac:dyDescent="0.2">
      <c r="A112" s="218">
        <v>19</v>
      </c>
      <c r="B112" s="228" t="s">
        <v>197</v>
      </c>
      <c r="C112" s="251" t="s">
        <v>198</v>
      </c>
      <c r="D112" s="230" t="s">
        <v>139</v>
      </c>
      <c r="E112" s="235">
        <v>-57.18</v>
      </c>
      <c r="F112" s="241">
        <v>625.6</v>
      </c>
      <c r="G112" s="241">
        <v>-35771.81</v>
      </c>
      <c r="H112" s="241">
        <v>0</v>
      </c>
      <c r="I112" s="241">
        <f>ROUND(E112*H112,2)</f>
        <v>0</v>
      </c>
      <c r="J112" s="241">
        <v>625.6</v>
      </c>
      <c r="K112" s="241">
        <f>ROUND(E112*J112,2)</f>
        <v>-35771.81</v>
      </c>
      <c r="L112" s="241">
        <v>21</v>
      </c>
      <c r="M112" s="241">
        <f>G112*(1+L112/100)</f>
        <v>-43283.890099999997</v>
      </c>
      <c r="N112" s="241">
        <v>4.231E-2</v>
      </c>
      <c r="O112" s="241">
        <f>ROUND(E112*N112,2)</f>
        <v>-2.42</v>
      </c>
      <c r="P112" s="241">
        <v>0</v>
      </c>
      <c r="Q112" s="241">
        <f>ROUND(E112*P112,2)</f>
        <v>0</v>
      </c>
      <c r="R112" s="241"/>
      <c r="S112" s="241"/>
      <c r="T112" s="242">
        <v>0</v>
      </c>
      <c r="U112" s="241">
        <f>ROUND(E112*T112,2)</f>
        <v>0</v>
      </c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121</v>
      </c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">
      <c r="A113" s="218"/>
      <c r="B113" s="228"/>
      <c r="C113" s="252" t="s">
        <v>199</v>
      </c>
      <c r="D113" s="231"/>
      <c r="E113" s="236">
        <v>-21.84</v>
      </c>
      <c r="F113" s="241"/>
      <c r="G113" s="241"/>
      <c r="H113" s="241"/>
      <c r="I113" s="241"/>
      <c r="J113" s="241"/>
      <c r="K113" s="241"/>
      <c r="L113" s="241"/>
      <c r="M113" s="241"/>
      <c r="N113" s="241"/>
      <c r="O113" s="241"/>
      <c r="P113" s="241"/>
      <c r="Q113" s="241"/>
      <c r="R113" s="241"/>
      <c r="S113" s="241"/>
      <c r="T113" s="242"/>
      <c r="U113" s="241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123</v>
      </c>
      <c r="AF113" s="217">
        <v>0</v>
      </c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18"/>
      <c r="B114" s="228"/>
      <c r="C114" s="252" t="s">
        <v>200</v>
      </c>
      <c r="D114" s="231"/>
      <c r="E114" s="236">
        <v>-35.340000000000003</v>
      </c>
      <c r="F114" s="241"/>
      <c r="G114" s="241"/>
      <c r="H114" s="241"/>
      <c r="I114" s="241"/>
      <c r="J114" s="241"/>
      <c r="K114" s="241"/>
      <c r="L114" s="241"/>
      <c r="M114" s="241"/>
      <c r="N114" s="241"/>
      <c r="O114" s="241"/>
      <c r="P114" s="241"/>
      <c r="Q114" s="241"/>
      <c r="R114" s="241"/>
      <c r="S114" s="241"/>
      <c r="T114" s="242"/>
      <c r="U114" s="241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123</v>
      </c>
      <c r="AF114" s="217">
        <v>0</v>
      </c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33.75" outlineLevel="1" x14ac:dyDescent="0.2">
      <c r="A115" s="218">
        <v>20</v>
      </c>
      <c r="B115" s="228" t="s">
        <v>201</v>
      </c>
      <c r="C115" s="251" t="s">
        <v>202</v>
      </c>
      <c r="D115" s="230" t="s">
        <v>139</v>
      </c>
      <c r="E115" s="235">
        <v>-57.18</v>
      </c>
      <c r="F115" s="241">
        <v>122.4</v>
      </c>
      <c r="G115" s="241">
        <v>-6998.83</v>
      </c>
      <c r="H115" s="241">
        <v>0</v>
      </c>
      <c r="I115" s="241">
        <f>ROUND(E115*H115,2)</f>
        <v>0</v>
      </c>
      <c r="J115" s="241">
        <v>122.4</v>
      </c>
      <c r="K115" s="241">
        <f>ROUND(E115*J115,2)</f>
        <v>-6998.83</v>
      </c>
      <c r="L115" s="241">
        <v>21</v>
      </c>
      <c r="M115" s="241">
        <f>G115*(1+L115/100)</f>
        <v>-8468.5843000000004</v>
      </c>
      <c r="N115" s="241">
        <v>0</v>
      </c>
      <c r="O115" s="241">
        <f>ROUND(E115*N115,2)</f>
        <v>0</v>
      </c>
      <c r="P115" s="241">
        <v>0</v>
      </c>
      <c r="Q115" s="241">
        <f>ROUND(E115*P115,2)</f>
        <v>0</v>
      </c>
      <c r="R115" s="241"/>
      <c r="S115" s="241"/>
      <c r="T115" s="242">
        <v>0</v>
      </c>
      <c r="U115" s="241">
        <f>ROUND(E115*T115,2)</f>
        <v>0</v>
      </c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121</v>
      </c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">
      <c r="A116" s="218"/>
      <c r="B116" s="228"/>
      <c r="C116" s="252" t="s">
        <v>199</v>
      </c>
      <c r="D116" s="231"/>
      <c r="E116" s="236">
        <v>-21.84</v>
      </c>
      <c r="F116" s="241"/>
      <c r="G116" s="241"/>
      <c r="H116" s="241"/>
      <c r="I116" s="241"/>
      <c r="J116" s="241"/>
      <c r="K116" s="241"/>
      <c r="L116" s="241"/>
      <c r="M116" s="241"/>
      <c r="N116" s="241"/>
      <c r="O116" s="241"/>
      <c r="P116" s="241"/>
      <c r="Q116" s="241"/>
      <c r="R116" s="241"/>
      <c r="S116" s="241"/>
      <c r="T116" s="242"/>
      <c r="U116" s="241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123</v>
      </c>
      <c r="AF116" s="217">
        <v>0</v>
      </c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">
      <c r="A117" s="218"/>
      <c r="B117" s="228"/>
      <c r="C117" s="252" t="s">
        <v>200</v>
      </c>
      <c r="D117" s="231"/>
      <c r="E117" s="236">
        <v>-35.340000000000003</v>
      </c>
      <c r="F117" s="241"/>
      <c r="G117" s="241"/>
      <c r="H117" s="241"/>
      <c r="I117" s="241"/>
      <c r="J117" s="241"/>
      <c r="K117" s="241"/>
      <c r="L117" s="241"/>
      <c r="M117" s="241"/>
      <c r="N117" s="241"/>
      <c r="O117" s="241"/>
      <c r="P117" s="241"/>
      <c r="Q117" s="241"/>
      <c r="R117" s="241"/>
      <c r="S117" s="241"/>
      <c r="T117" s="242"/>
      <c r="U117" s="241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123</v>
      </c>
      <c r="AF117" s="217">
        <v>0</v>
      </c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x14ac:dyDescent="0.2">
      <c r="A118" s="224" t="s">
        <v>116</v>
      </c>
      <c r="B118" s="229" t="s">
        <v>77</v>
      </c>
      <c r="C118" s="254" t="s">
        <v>78</v>
      </c>
      <c r="D118" s="233"/>
      <c r="E118" s="238"/>
      <c r="F118" s="243"/>
      <c r="G118" s="243">
        <f>SUMIF(AE119:AE130,"&lt;&gt;NOR",G119:G130)</f>
        <v>-1655.6299999999999</v>
      </c>
      <c r="H118" s="243"/>
      <c r="I118" s="243">
        <f>SUM(I119:I130)</f>
        <v>0</v>
      </c>
      <c r="J118" s="243"/>
      <c r="K118" s="243">
        <f>SUM(K119:K130)</f>
        <v>-1655.6299999999999</v>
      </c>
      <c r="L118" s="243"/>
      <c r="M118" s="243">
        <f>SUM(M119:M130)</f>
        <v>-2003.3122999999998</v>
      </c>
      <c r="N118" s="243"/>
      <c r="O118" s="243">
        <f>SUM(O119:O130)</f>
        <v>-0.28999999999999992</v>
      </c>
      <c r="P118" s="243"/>
      <c r="Q118" s="243">
        <f>SUM(Q119:Q130)</f>
        <v>0</v>
      </c>
      <c r="R118" s="243"/>
      <c r="S118" s="243"/>
      <c r="T118" s="244"/>
      <c r="U118" s="243">
        <f>SUM(U119:U130)</f>
        <v>0</v>
      </c>
      <c r="AE118" t="s">
        <v>117</v>
      </c>
    </row>
    <row r="119" spans="1:60" outlineLevel="1" x14ac:dyDescent="0.2">
      <c r="A119" s="218">
        <v>21</v>
      </c>
      <c r="B119" s="228" t="s">
        <v>203</v>
      </c>
      <c r="C119" s="251" t="s">
        <v>204</v>
      </c>
      <c r="D119" s="230" t="s">
        <v>139</v>
      </c>
      <c r="E119" s="235">
        <v>5.8893800000000001</v>
      </c>
      <c r="F119" s="241">
        <v>229.5</v>
      </c>
      <c r="G119" s="241">
        <v>1351.61</v>
      </c>
      <c r="H119" s="241">
        <v>0</v>
      </c>
      <c r="I119" s="241">
        <f>ROUND(E119*H119,2)</f>
        <v>0</v>
      </c>
      <c r="J119" s="241">
        <v>229.5</v>
      </c>
      <c r="K119" s="241">
        <f>ROUND(E119*J119,2)</f>
        <v>1351.61</v>
      </c>
      <c r="L119" s="241">
        <v>21</v>
      </c>
      <c r="M119" s="241">
        <f>G119*(1+L119/100)</f>
        <v>1635.4480999999998</v>
      </c>
      <c r="N119" s="241">
        <v>4.7660000000000001E-2</v>
      </c>
      <c r="O119" s="241">
        <f>ROUND(E119*N119,2)</f>
        <v>0.28000000000000003</v>
      </c>
      <c r="P119" s="241">
        <v>0</v>
      </c>
      <c r="Q119" s="241">
        <f>ROUND(E119*P119,2)</f>
        <v>0</v>
      </c>
      <c r="R119" s="241"/>
      <c r="S119" s="241"/>
      <c r="T119" s="242">
        <v>0</v>
      </c>
      <c r="U119" s="241">
        <f>ROUND(E119*T119,2)</f>
        <v>0</v>
      </c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121</v>
      </c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">
      <c r="A120" s="218"/>
      <c r="B120" s="228"/>
      <c r="C120" s="252" t="s">
        <v>205</v>
      </c>
      <c r="D120" s="231"/>
      <c r="E120" s="236"/>
      <c r="F120" s="241"/>
      <c r="G120" s="241"/>
      <c r="H120" s="241"/>
      <c r="I120" s="241"/>
      <c r="J120" s="241"/>
      <c r="K120" s="241"/>
      <c r="L120" s="241"/>
      <c r="M120" s="241"/>
      <c r="N120" s="241"/>
      <c r="O120" s="241"/>
      <c r="P120" s="241"/>
      <c r="Q120" s="241"/>
      <c r="R120" s="241"/>
      <c r="S120" s="241"/>
      <c r="T120" s="242"/>
      <c r="U120" s="241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123</v>
      </c>
      <c r="AF120" s="217">
        <v>0</v>
      </c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ht="22.5" outlineLevel="1" x14ac:dyDescent="0.2">
      <c r="A121" s="218"/>
      <c r="B121" s="228"/>
      <c r="C121" s="252" t="s">
        <v>206</v>
      </c>
      <c r="D121" s="231"/>
      <c r="E121" s="236">
        <v>5.8893800000000001</v>
      </c>
      <c r="F121" s="241"/>
      <c r="G121" s="241"/>
      <c r="H121" s="241"/>
      <c r="I121" s="241"/>
      <c r="J121" s="241"/>
      <c r="K121" s="241"/>
      <c r="L121" s="241"/>
      <c r="M121" s="241"/>
      <c r="N121" s="241"/>
      <c r="O121" s="241"/>
      <c r="P121" s="241"/>
      <c r="Q121" s="241"/>
      <c r="R121" s="241"/>
      <c r="S121" s="241"/>
      <c r="T121" s="242"/>
      <c r="U121" s="241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123</v>
      </c>
      <c r="AF121" s="217">
        <v>0</v>
      </c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">
      <c r="A122" s="218"/>
      <c r="B122" s="228"/>
      <c r="C122" s="253" t="s">
        <v>127</v>
      </c>
      <c r="D122" s="232"/>
      <c r="E122" s="237">
        <v>5.8893800000000001</v>
      </c>
      <c r="F122" s="241"/>
      <c r="G122" s="241"/>
      <c r="H122" s="241"/>
      <c r="I122" s="241"/>
      <c r="J122" s="241"/>
      <c r="K122" s="241"/>
      <c r="L122" s="241"/>
      <c r="M122" s="241"/>
      <c r="N122" s="241"/>
      <c r="O122" s="241"/>
      <c r="P122" s="241"/>
      <c r="Q122" s="241"/>
      <c r="R122" s="241"/>
      <c r="S122" s="241"/>
      <c r="T122" s="242"/>
      <c r="U122" s="241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123</v>
      </c>
      <c r="AF122" s="217">
        <v>1</v>
      </c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">
      <c r="A123" s="218">
        <v>22</v>
      </c>
      <c r="B123" s="228" t="s">
        <v>207</v>
      </c>
      <c r="C123" s="251" t="s">
        <v>208</v>
      </c>
      <c r="D123" s="230" t="s">
        <v>139</v>
      </c>
      <c r="E123" s="235">
        <v>-11.12557</v>
      </c>
      <c r="F123" s="241">
        <v>270.3</v>
      </c>
      <c r="G123" s="241">
        <v>-3007.24</v>
      </c>
      <c r="H123" s="241">
        <v>0</v>
      </c>
      <c r="I123" s="241">
        <f>ROUND(E123*H123,2)</f>
        <v>0</v>
      </c>
      <c r="J123" s="241">
        <v>270.3</v>
      </c>
      <c r="K123" s="241">
        <f>ROUND(E123*J123,2)</f>
        <v>-3007.24</v>
      </c>
      <c r="L123" s="241">
        <v>21</v>
      </c>
      <c r="M123" s="241">
        <f>G123*(1+L123/100)</f>
        <v>-3638.7603999999997</v>
      </c>
      <c r="N123" s="241">
        <v>5.126E-2</v>
      </c>
      <c r="O123" s="241">
        <f>ROUND(E123*N123,2)</f>
        <v>-0.56999999999999995</v>
      </c>
      <c r="P123" s="241">
        <v>0</v>
      </c>
      <c r="Q123" s="241">
        <f>ROUND(E123*P123,2)</f>
        <v>0</v>
      </c>
      <c r="R123" s="241"/>
      <c r="S123" s="241"/>
      <c r="T123" s="242">
        <v>0</v>
      </c>
      <c r="U123" s="241">
        <f>ROUND(E123*T123,2)</f>
        <v>0</v>
      </c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121</v>
      </c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ht="22.5" outlineLevel="1" x14ac:dyDescent="0.2">
      <c r="A124" s="218"/>
      <c r="B124" s="228"/>
      <c r="C124" s="252" t="s">
        <v>122</v>
      </c>
      <c r="D124" s="231"/>
      <c r="E124" s="236"/>
      <c r="F124" s="241"/>
      <c r="G124" s="241"/>
      <c r="H124" s="241"/>
      <c r="I124" s="241"/>
      <c r="J124" s="241"/>
      <c r="K124" s="241"/>
      <c r="L124" s="241"/>
      <c r="M124" s="241"/>
      <c r="N124" s="241"/>
      <c r="O124" s="241"/>
      <c r="P124" s="241"/>
      <c r="Q124" s="241"/>
      <c r="R124" s="241"/>
      <c r="S124" s="241"/>
      <c r="T124" s="242"/>
      <c r="U124" s="241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123</v>
      </c>
      <c r="AF124" s="217">
        <v>0</v>
      </c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">
      <c r="A125" s="218"/>
      <c r="B125" s="228"/>
      <c r="C125" s="252" t="s">
        <v>209</v>
      </c>
      <c r="D125" s="231"/>
      <c r="E125" s="236">
        <v>-62.694000000000003</v>
      </c>
      <c r="F125" s="241"/>
      <c r="G125" s="241"/>
      <c r="H125" s="241"/>
      <c r="I125" s="241"/>
      <c r="J125" s="241"/>
      <c r="K125" s="241"/>
      <c r="L125" s="241"/>
      <c r="M125" s="241"/>
      <c r="N125" s="241"/>
      <c r="O125" s="241"/>
      <c r="P125" s="241"/>
      <c r="Q125" s="241"/>
      <c r="R125" s="241"/>
      <c r="S125" s="241"/>
      <c r="T125" s="242"/>
      <c r="U125" s="241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123</v>
      </c>
      <c r="AF125" s="217">
        <v>0</v>
      </c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">
      <c r="A126" s="218"/>
      <c r="B126" s="228"/>
      <c r="C126" s="253" t="s">
        <v>127</v>
      </c>
      <c r="D126" s="232"/>
      <c r="E126" s="237">
        <v>-62.694000000000003</v>
      </c>
      <c r="F126" s="241"/>
      <c r="G126" s="241"/>
      <c r="H126" s="241"/>
      <c r="I126" s="241"/>
      <c r="J126" s="241"/>
      <c r="K126" s="241"/>
      <c r="L126" s="241"/>
      <c r="M126" s="241"/>
      <c r="N126" s="241"/>
      <c r="O126" s="241"/>
      <c r="P126" s="241"/>
      <c r="Q126" s="241"/>
      <c r="R126" s="241"/>
      <c r="S126" s="241"/>
      <c r="T126" s="242"/>
      <c r="U126" s="241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 t="s">
        <v>123</v>
      </c>
      <c r="AF126" s="217">
        <v>1</v>
      </c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ht="22.5" outlineLevel="1" x14ac:dyDescent="0.2">
      <c r="A127" s="218"/>
      <c r="B127" s="228"/>
      <c r="C127" s="252" t="s">
        <v>128</v>
      </c>
      <c r="D127" s="231"/>
      <c r="E127" s="236"/>
      <c r="F127" s="241"/>
      <c r="G127" s="241"/>
      <c r="H127" s="241"/>
      <c r="I127" s="241"/>
      <c r="J127" s="241"/>
      <c r="K127" s="241"/>
      <c r="L127" s="241"/>
      <c r="M127" s="241"/>
      <c r="N127" s="241"/>
      <c r="O127" s="241"/>
      <c r="P127" s="241"/>
      <c r="Q127" s="241"/>
      <c r="R127" s="241"/>
      <c r="S127" s="241"/>
      <c r="T127" s="242"/>
      <c r="U127" s="241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123</v>
      </c>
      <c r="AF127" s="217">
        <v>0</v>
      </c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33.75" outlineLevel="1" x14ac:dyDescent="0.2">
      <c r="A128" s="218"/>
      <c r="B128" s="228"/>
      <c r="C128" s="252" t="s">
        <v>210</v>
      </c>
      <c r="D128" s="231"/>
      <c r="E128" s="236">
        <v>44.996630000000003</v>
      </c>
      <c r="F128" s="241"/>
      <c r="G128" s="241"/>
      <c r="H128" s="241"/>
      <c r="I128" s="241"/>
      <c r="J128" s="241"/>
      <c r="K128" s="241"/>
      <c r="L128" s="241"/>
      <c r="M128" s="241"/>
      <c r="N128" s="241"/>
      <c r="O128" s="241"/>
      <c r="P128" s="241"/>
      <c r="Q128" s="241"/>
      <c r="R128" s="241"/>
      <c r="S128" s="241"/>
      <c r="T128" s="242"/>
      <c r="U128" s="241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123</v>
      </c>
      <c r="AF128" s="217">
        <v>0</v>
      </c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">
      <c r="A129" s="218"/>
      <c r="B129" s="228"/>
      <c r="C129" s="252" t="s">
        <v>211</v>
      </c>
      <c r="D129" s="231"/>
      <c r="E129" s="236">
        <v>6.5718100000000002</v>
      </c>
      <c r="F129" s="241"/>
      <c r="G129" s="241"/>
      <c r="H129" s="241"/>
      <c r="I129" s="241"/>
      <c r="J129" s="241"/>
      <c r="K129" s="241"/>
      <c r="L129" s="241"/>
      <c r="M129" s="241"/>
      <c r="N129" s="241"/>
      <c r="O129" s="241"/>
      <c r="P129" s="241"/>
      <c r="Q129" s="241"/>
      <c r="R129" s="241"/>
      <c r="S129" s="241"/>
      <c r="T129" s="242"/>
      <c r="U129" s="241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123</v>
      </c>
      <c r="AF129" s="217">
        <v>0</v>
      </c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">
      <c r="A130" s="218"/>
      <c r="B130" s="228"/>
      <c r="C130" s="253" t="s">
        <v>127</v>
      </c>
      <c r="D130" s="232"/>
      <c r="E130" s="237">
        <v>51.568429999999999</v>
      </c>
      <c r="F130" s="241"/>
      <c r="G130" s="241"/>
      <c r="H130" s="241"/>
      <c r="I130" s="241"/>
      <c r="J130" s="241"/>
      <c r="K130" s="241"/>
      <c r="L130" s="241"/>
      <c r="M130" s="241"/>
      <c r="N130" s="241"/>
      <c r="O130" s="241"/>
      <c r="P130" s="241"/>
      <c r="Q130" s="241"/>
      <c r="R130" s="241"/>
      <c r="S130" s="241"/>
      <c r="T130" s="242"/>
      <c r="U130" s="241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123</v>
      </c>
      <c r="AF130" s="217">
        <v>1</v>
      </c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x14ac:dyDescent="0.2">
      <c r="A131" s="224" t="s">
        <v>116</v>
      </c>
      <c r="B131" s="229" t="s">
        <v>79</v>
      </c>
      <c r="C131" s="254" t="s">
        <v>80</v>
      </c>
      <c r="D131" s="233"/>
      <c r="E131" s="238"/>
      <c r="F131" s="243"/>
      <c r="G131" s="243">
        <f>SUMIF(AE132:AE145,"&lt;&gt;NOR",G132:G145)</f>
        <v>-1294.5500000000002</v>
      </c>
      <c r="H131" s="243"/>
      <c r="I131" s="243">
        <f>SUM(I132:I145)</f>
        <v>0</v>
      </c>
      <c r="J131" s="243"/>
      <c r="K131" s="243">
        <f>SUM(K132:K145)</f>
        <v>-1294.5500000000002</v>
      </c>
      <c r="L131" s="243"/>
      <c r="M131" s="243">
        <f>SUM(M132:M145)</f>
        <v>-1566.4055000000001</v>
      </c>
      <c r="N131" s="243"/>
      <c r="O131" s="243">
        <f>SUM(O132:O145)</f>
        <v>-0.18000000000000002</v>
      </c>
      <c r="P131" s="243"/>
      <c r="Q131" s="243">
        <f>SUM(Q132:Q145)</f>
        <v>0</v>
      </c>
      <c r="R131" s="243"/>
      <c r="S131" s="243"/>
      <c r="T131" s="244"/>
      <c r="U131" s="243">
        <f>SUM(U132:U145)</f>
        <v>0</v>
      </c>
      <c r="AE131" t="s">
        <v>117</v>
      </c>
    </row>
    <row r="132" spans="1:60" ht="22.5" outlineLevel="1" x14ac:dyDescent="0.2">
      <c r="A132" s="218">
        <v>23</v>
      </c>
      <c r="B132" s="228" t="s">
        <v>212</v>
      </c>
      <c r="C132" s="251" t="s">
        <v>213</v>
      </c>
      <c r="D132" s="230" t="s">
        <v>175</v>
      </c>
      <c r="E132" s="235">
        <v>-4</v>
      </c>
      <c r="F132" s="241">
        <v>281.35000000000002</v>
      </c>
      <c r="G132" s="241">
        <v>-1125.4000000000001</v>
      </c>
      <c r="H132" s="241">
        <v>0</v>
      </c>
      <c r="I132" s="241">
        <f>ROUND(E132*H132,2)</f>
        <v>0</v>
      </c>
      <c r="J132" s="241">
        <v>281.35000000000002</v>
      </c>
      <c r="K132" s="241">
        <f>ROUND(E132*J132,2)</f>
        <v>-1125.4000000000001</v>
      </c>
      <c r="L132" s="241">
        <v>21</v>
      </c>
      <c r="M132" s="241">
        <f>G132*(1+L132/100)</f>
        <v>-1361.7340000000002</v>
      </c>
      <c r="N132" s="241">
        <v>4.1279999999999997E-2</v>
      </c>
      <c r="O132" s="241">
        <f>ROUND(E132*N132,2)</f>
        <v>-0.17</v>
      </c>
      <c r="P132" s="241">
        <v>0</v>
      </c>
      <c r="Q132" s="241">
        <f>ROUND(E132*P132,2)</f>
        <v>0</v>
      </c>
      <c r="R132" s="241"/>
      <c r="S132" s="241"/>
      <c r="T132" s="242">
        <v>0</v>
      </c>
      <c r="U132" s="241">
        <f>ROUND(E132*T132,2)</f>
        <v>0</v>
      </c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121</v>
      </c>
      <c r="AF132" s="217"/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ht="22.5" outlineLevel="1" x14ac:dyDescent="0.2">
      <c r="A133" s="218"/>
      <c r="B133" s="228"/>
      <c r="C133" s="252" t="s">
        <v>122</v>
      </c>
      <c r="D133" s="231"/>
      <c r="E133" s="236"/>
      <c r="F133" s="241"/>
      <c r="G133" s="241"/>
      <c r="H133" s="241"/>
      <c r="I133" s="241"/>
      <c r="J133" s="241"/>
      <c r="K133" s="241"/>
      <c r="L133" s="241"/>
      <c r="M133" s="241"/>
      <c r="N133" s="241"/>
      <c r="O133" s="241"/>
      <c r="P133" s="241"/>
      <c r="Q133" s="241"/>
      <c r="R133" s="241"/>
      <c r="S133" s="241"/>
      <c r="T133" s="242"/>
      <c r="U133" s="241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123</v>
      </c>
      <c r="AF133" s="217">
        <v>0</v>
      </c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">
      <c r="A134" s="218"/>
      <c r="B134" s="228"/>
      <c r="C134" s="252" t="s">
        <v>132</v>
      </c>
      <c r="D134" s="231"/>
      <c r="E134" s="236"/>
      <c r="F134" s="241"/>
      <c r="G134" s="241"/>
      <c r="H134" s="241"/>
      <c r="I134" s="241"/>
      <c r="J134" s="241"/>
      <c r="K134" s="241"/>
      <c r="L134" s="241"/>
      <c r="M134" s="241"/>
      <c r="N134" s="241"/>
      <c r="O134" s="241"/>
      <c r="P134" s="241"/>
      <c r="Q134" s="241"/>
      <c r="R134" s="241"/>
      <c r="S134" s="241"/>
      <c r="T134" s="242"/>
      <c r="U134" s="241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123</v>
      </c>
      <c r="AF134" s="217">
        <v>0</v>
      </c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">
      <c r="A135" s="218"/>
      <c r="B135" s="228"/>
      <c r="C135" s="252" t="s">
        <v>214</v>
      </c>
      <c r="D135" s="231"/>
      <c r="E135" s="236">
        <v>-1</v>
      </c>
      <c r="F135" s="241"/>
      <c r="G135" s="241"/>
      <c r="H135" s="241"/>
      <c r="I135" s="241"/>
      <c r="J135" s="241"/>
      <c r="K135" s="241"/>
      <c r="L135" s="241"/>
      <c r="M135" s="241"/>
      <c r="N135" s="241"/>
      <c r="O135" s="241"/>
      <c r="P135" s="241"/>
      <c r="Q135" s="241"/>
      <c r="R135" s="241"/>
      <c r="S135" s="241"/>
      <c r="T135" s="242"/>
      <c r="U135" s="241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123</v>
      </c>
      <c r="AF135" s="217">
        <v>0</v>
      </c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">
      <c r="A136" s="218"/>
      <c r="B136" s="228"/>
      <c r="C136" s="252" t="s">
        <v>215</v>
      </c>
      <c r="D136" s="231"/>
      <c r="E136" s="236">
        <v>-1</v>
      </c>
      <c r="F136" s="241"/>
      <c r="G136" s="241"/>
      <c r="H136" s="241"/>
      <c r="I136" s="241"/>
      <c r="J136" s="241"/>
      <c r="K136" s="241"/>
      <c r="L136" s="241"/>
      <c r="M136" s="241"/>
      <c r="N136" s="241"/>
      <c r="O136" s="241"/>
      <c r="P136" s="241"/>
      <c r="Q136" s="241"/>
      <c r="R136" s="241"/>
      <c r="S136" s="241"/>
      <c r="T136" s="242"/>
      <c r="U136" s="241"/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123</v>
      </c>
      <c r="AF136" s="217">
        <v>0</v>
      </c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">
      <c r="A137" s="218"/>
      <c r="B137" s="228"/>
      <c r="C137" s="253" t="s">
        <v>127</v>
      </c>
      <c r="D137" s="232"/>
      <c r="E137" s="237">
        <v>-2</v>
      </c>
      <c r="F137" s="241"/>
      <c r="G137" s="241"/>
      <c r="H137" s="241"/>
      <c r="I137" s="241"/>
      <c r="J137" s="241"/>
      <c r="K137" s="241"/>
      <c r="L137" s="241"/>
      <c r="M137" s="241"/>
      <c r="N137" s="241"/>
      <c r="O137" s="241"/>
      <c r="P137" s="241"/>
      <c r="Q137" s="241"/>
      <c r="R137" s="241"/>
      <c r="S137" s="241"/>
      <c r="T137" s="242"/>
      <c r="U137" s="241"/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123</v>
      </c>
      <c r="AF137" s="217">
        <v>1</v>
      </c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1" x14ac:dyDescent="0.2">
      <c r="A138" s="218"/>
      <c r="B138" s="228"/>
      <c r="C138" s="252" t="s">
        <v>205</v>
      </c>
      <c r="D138" s="231"/>
      <c r="E138" s="236"/>
      <c r="F138" s="241"/>
      <c r="G138" s="241"/>
      <c r="H138" s="241"/>
      <c r="I138" s="241"/>
      <c r="J138" s="241"/>
      <c r="K138" s="241"/>
      <c r="L138" s="241"/>
      <c r="M138" s="241"/>
      <c r="N138" s="241"/>
      <c r="O138" s="241"/>
      <c r="P138" s="241"/>
      <c r="Q138" s="241"/>
      <c r="R138" s="241"/>
      <c r="S138" s="241"/>
      <c r="T138" s="242"/>
      <c r="U138" s="241"/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123</v>
      </c>
      <c r="AF138" s="217">
        <v>0</v>
      </c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">
      <c r="A139" s="218"/>
      <c r="B139" s="228"/>
      <c r="C139" s="252" t="s">
        <v>216</v>
      </c>
      <c r="D139" s="231"/>
      <c r="E139" s="236">
        <v>-1</v>
      </c>
      <c r="F139" s="241"/>
      <c r="G139" s="241"/>
      <c r="H139" s="241"/>
      <c r="I139" s="241"/>
      <c r="J139" s="241"/>
      <c r="K139" s="241"/>
      <c r="L139" s="241"/>
      <c r="M139" s="241"/>
      <c r="N139" s="241"/>
      <c r="O139" s="241"/>
      <c r="P139" s="241"/>
      <c r="Q139" s="241"/>
      <c r="R139" s="241"/>
      <c r="S139" s="241"/>
      <c r="T139" s="242"/>
      <c r="U139" s="241"/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123</v>
      </c>
      <c r="AF139" s="217">
        <v>0</v>
      </c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">
      <c r="A140" s="218"/>
      <c r="B140" s="228"/>
      <c r="C140" s="252" t="s">
        <v>217</v>
      </c>
      <c r="D140" s="231"/>
      <c r="E140" s="236">
        <v>-1</v>
      </c>
      <c r="F140" s="241"/>
      <c r="G140" s="241"/>
      <c r="H140" s="241"/>
      <c r="I140" s="241"/>
      <c r="J140" s="241"/>
      <c r="K140" s="241"/>
      <c r="L140" s="241"/>
      <c r="M140" s="241"/>
      <c r="N140" s="241"/>
      <c r="O140" s="241"/>
      <c r="P140" s="241"/>
      <c r="Q140" s="241"/>
      <c r="R140" s="241"/>
      <c r="S140" s="241"/>
      <c r="T140" s="242"/>
      <c r="U140" s="241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123</v>
      </c>
      <c r="AF140" s="217">
        <v>0</v>
      </c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">
      <c r="A141" s="218"/>
      <c r="B141" s="228"/>
      <c r="C141" s="253" t="s">
        <v>127</v>
      </c>
      <c r="D141" s="232"/>
      <c r="E141" s="237">
        <v>-2</v>
      </c>
      <c r="F141" s="241"/>
      <c r="G141" s="241"/>
      <c r="H141" s="241"/>
      <c r="I141" s="241"/>
      <c r="J141" s="241"/>
      <c r="K141" s="241"/>
      <c r="L141" s="241"/>
      <c r="M141" s="241"/>
      <c r="N141" s="241"/>
      <c r="O141" s="241"/>
      <c r="P141" s="241"/>
      <c r="Q141" s="241"/>
      <c r="R141" s="241"/>
      <c r="S141" s="241"/>
      <c r="T141" s="242"/>
      <c r="U141" s="241"/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123</v>
      </c>
      <c r="AF141" s="217">
        <v>1</v>
      </c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 x14ac:dyDescent="0.2">
      <c r="A142" s="218">
        <v>24</v>
      </c>
      <c r="B142" s="228" t="s">
        <v>218</v>
      </c>
      <c r="C142" s="251" t="s">
        <v>219</v>
      </c>
      <c r="D142" s="230" t="s">
        <v>175</v>
      </c>
      <c r="E142" s="235">
        <v>-1</v>
      </c>
      <c r="F142" s="241">
        <v>169.15</v>
      </c>
      <c r="G142" s="241">
        <v>-169.15</v>
      </c>
      <c r="H142" s="241">
        <v>0</v>
      </c>
      <c r="I142" s="241">
        <f>ROUND(E142*H142,2)</f>
        <v>0</v>
      </c>
      <c r="J142" s="241">
        <v>169.15</v>
      </c>
      <c r="K142" s="241">
        <f>ROUND(E142*J142,2)</f>
        <v>-169.15</v>
      </c>
      <c r="L142" s="241">
        <v>21</v>
      </c>
      <c r="M142" s="241">
        <f>G142*(1+L142/100)</f>
        <v>-204.67150000000001</v>
      </c>
      <c r="N142" s="241">
        <v>9.8200000000000006E-3</v>
      </c>
      <c r="O142" s="241">
        <f>ROUND(E142*N142,2)</f>
        <v>-0.01</v>
      </c>
      <c r="P142" s="241">
        <v>0</v>
      </c>
      <c r="Q142" s="241">
        <f>ROUND(E142*P142,2)</f>
        <v>0</v>
      </c>
      <c r="R142" s="241"/>
      <c r="S142" s="241"/>
      <c r="T142" s="242">
        <v>0</v>
      </c>
      <c r="U142" s="241">
        <f>ROUND(E142*T142,2)</f>
        <v>0</v>
      </c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121</v>
      </c>
      <c r="AF142" s="217"/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ht="22.5" outlineLevel="1" x14ac:dyDescent="0.2">
      <c r="A143" s="218"/>
      <c r="B143" s="228"/>
      <c r="C143" s="252" t="s">
        <v>122</v>
      </c>
      <c r="D143" s="231"/>
      <c r="E143" s="236"/>
      <c r="F143" s="241"/>
      <c r="G143" s="241"/>
      <c r="H143" s="241"/>
      <c r="I143" s="241"/>
      <c r="J143" s="241"/>
      <c r="K143" s="241"/>
      <c r="L143" s="241"/>
      <c r="M143" s="241"/>
      <c r="N143" s="241"/>
      <c r="O143" s="241"/>
      <c r="P143" s="241"/>
      <c r="Q143" s="241"/>
      <c r="R143" s="241"/>
      <c r="S143" s="241"/>
      <c r="T143" s="242"/>
      <c r="U143" s="241"/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123</v>
      </c>
      <c r="AF143" s="217">
        <v>0</v>
      </c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">
      <c r="A144" s="218"/>
      <c r="B144" s="228"/>
      <c r="C144" s="252" t="s">
        <v>220</v>
      </c>
      <c r="D144" s="231"/>
      <c r="E144" s="236"/>
      <c r="F144" s="241"/>
      <c r="G144" s="241"/>
      <c r="H144" s="241"/>
      <c r="I144" s="241"/>
      <c r="J144" s="241"/>
      <c r="K144" s="241"/>
      <c r="L144" s="241"/>
      <c r="M144" s="241"/>
      <c r="N144" s="241"/>
      <c r="O144" s="241"/>
      <c r="P144" s="241"/>
      <c r="Q144" s="241"/>
      <c r="R144" s="241"/>
      <c r="S144" s="241"/>
      <c r="T144" s="242"/>
      <c r="U144" s="241"/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123</v>
      </c>
      <c r="AF144" s="217">
        <v>0</v>
      </c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1" x14ac:dyDescent="0.2">
      <c r="A145" s="218"/>
      <c r="B145" s="228"/>
      <c r="C145" s="252" t="s">
        <v>221</v>
      </c>
      <c r="D145" s="231"/>
      <c r="E145" s="236">
        <v>-1</v>
      </c>
      <c r="F145" s="241"/>
      <c r="G145" s="241"/>
      <c r="H145" s="241"/>
      <c r="I145" s="241"/>
      <c r="J145" s="241"/>
      <c r="K145" s="241"/>
      <c r="L145" s="241"/>
      <c r="M145" s="241"/>
      <c r="N145" s="241"/>
      <c r="O145" s="241"/>
      <c r="P145" s="241"/>
      <c r="Q145" s="241"/>
      <c r="R145" s="241"/>
      <c r="S145" s="241"/>
      <c r="T145" s="242"/>
      <c r="U145" s="241"/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123</v>
      </c>
      <c r="AF145" s="217">
        <v>0</v>
      </c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x14ac:dyDescent="0.2">
      <c r="A146" s="224" t="s">
        <v>116</v>
      </c>
      <c r="B146" s="229" t="s">
        <v>81</v>
      </c>
      <c r="C146" s="254" t="s">
        <v>82</v>
      </c>
      <c r="D146" s="233"/>
      <c r="E146" s="238"/>
      <c r="F146" s="243"/>
      <c r="G146" s="243">
        <f>SUMIF(AE147:AE156,"&lt;&gt;NOR",G147:G156)</f>
        <v>1662.6</v>
      </c>
      <c r="H146" s="243"/>
      <c r="I146" s="243">
        <f>SUM(I147:I156)</f>
        <v>0</v>
      </c>
      <c r="J146" s="243"/>
      <c r="K146" s="243">
        <f>SUM(K147:K156)</f>
        <v>1662.6</v>
      </c>
      <c r="L146" s="243"/>
      <c r="M146" s="243">
        <f>SUM(M147:M156)</f>
        <v>2011.7459999999999</v>
      </c>
      <c r="N146" s="243"/>
      <c r="O146" s="243">
        <f>SUM(O147:O156)</f>
        <v>0.01</v>
      </c>
      <c r="P146" s="243"/>
      <c r="Q146" s="243">
        <f>SUM(Q147:Q156)</f>
        <v>0.37</v>
      </c>
      <c r="R146" s="243"/>
      <c r="S146" s="243"/>
      <c r="T146" s="244"/>
      <c r="U146" s="243">
        <f>SUM(U147:U156)</f>
        <v>0</v>
      </c>
      <c r="AE146" t="s">
        <v>117</v>
      </c>
    </row>
    <row r="147" spans="1:60" outlineLevel="1" x14ac:dyDescent="0.2">
      <c r="A147" s="218">
        <v>25</v>
      </c>
      <c r="B147" s="228" t="s">
        <v>222</v>
      </c>
      <c r="C147" s="251" t="s">
        <v>223</v>
      </c>
      <c r="D147" s="230" t="s">
        <v>175</v>
      </c>
      <c r="E147" s="235">
        <v>12</v>
      </c>
      <c r="F147" s="241">
        <v>138.55000000000001</v>
      </c>
      <c r="G147" s="241">
        <v>1662.6</v>
      </c>
      <c r="H147" s="241">
        <v>0</v>
      </c>
      <c r="I147" s="241">
        <f>ROUND(E147*H147,2)</f>
        <v>0</v>
      </c>
      <c r="J147" s="241">
        <v>138.55000000000001</v>
      </c>
      <c r="K147" s="241">
        <f>ROUND(E147*J147,2)</f>
        <v>1662.6</v>
      </c>
      <c r="L147" s="241">
        <v>21</v>
      </c>
      <c r="M147" s="241">
        <f>G147*(1+L147/100)</f>
        <v>2011.7459999999999</v>
      </c>
      <c r="N147" s="241">
        <v>4.8999999999999998E-4</v>
      </c>
      <c r="O147" s="241">
        <f>ROUND(E147*N147,2)</f>
        <v>0.01</v>
      </c>
      <c r="P147" s="241">
        <v>3.1E-2</v>
      </c>
      <c r="Q147" s="241">
        <f>ROUND(E147*P147,2)</f>
        <v>0.37</v>
      </c>
      <c r="R147" s="241"/>
      <c r="S147" s="241"/>
      <c r="T147" s="242">
        <v>0</v>
      </c>
      <c r="U147" s="241">
        <f>ROUND(E147*T147,2)</f>
        <v>0</v>
      </c>
      <c r="V147" s="217"/>
      <c r="W147" s="217"/>
      <c r="X147" s="217"/>
      <c r="Y147" s="217"/>
      <c r="Z147" s="217"/>
      <c r="AA147" s="217"/>
      <c r="AB147" s="217"/>
      <c r="AC147" s="217"/>
      <c r="AD147" s="217"/>
      <c r="AE147" s="217" t="s">
        <v>121</v>
      </c>
      <c r="AF147" s="217"/>
      <c r="AG147" s="217"/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ht="22.5" outlineLevel="1" x14ac:dyDescent="0.2">
      <c r="A148" s="218"/>
      <c r="B148" s="228"/>
      <c r="C148" s="252" t="s">
        <v>128</v>
      </c>
      <c r="D148" s="231"/>
      <c r="E148" s="236"/>
      <c r="F148" s="241"/>
      <c r="G148" s="241"/>
      <c r="H148" s="241"/>
      <c r="I148" s="241"/>
      <c r="J148" s="241"/>
      <c r="K148" s="241"/>
      <c r="L148" s="241"/>
      <c r="M148" s="241"/>
      <c r="N148" s="241"/>
      <c r="O148" s="241"/>
      <c r="P148" s="241"/>
      <c r="Q148" s="241"/>
      <c r="R148" s="241"/>
      <c r="S148" s="241"/>
      <c r="T148" s="242"/>
      <c r="U148" s="241"/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123</v>
      </c>
      <c r="AF148" s="217">
        <v>0</v>
      </c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 x14ac:dyDescent="0.2">
      <c r="A149" s="218"/>
      <c r="B149" s="228"/>
      <c r="C149" s="252" t="s">
        <v>185</v>
      </c>
      <c r="D149" s="231"/>
      <c r="E149" s="236"/>
      <c r="F149" s="241"/>
      <c r="G149" s="241"/>
      <c r="H149" s="241"/>
      <c r="I149" s="241"/>
      <c r="J149" s="241"/>
      <c r="K149" s="241"/>
      <c r="L149" s="241"/>
      <c r="M149" s="241"/>
      <c r="N149" s="241"/>
      <c r="O149" s="241"/>
      <c r="P149" s="241"/>
      <c r="Q149" s="241"/>
      <c r="R149" s="241"/>
      <c r="S149" s="241"/>
      <c r="T149" s="242"/>
      <c r="U149" s="241"/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123</v>
      </c>
      <c r="AF149" s="217">
        <v>0</v>
      </c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 x14ac:dyDescent="0.2">
      <c r="A150" s="218"/>
      <c r="B150" s="228"/>
      <c r="C150" s="252" t="s">
        <v>224</v>
      </c>
      <c r="D150" s="231"/>
      <c r="E150" s="236">
        <v>4</v>
      </c>
      <c r="F150" s="241"/>
      <c r="G150" s="241"/>
      <c r="H150" s="241"/>
      <c r="I150" s="241"/>
      <c r="J150" s="241"/>
      <c r="K150" s="241"/>
      <c r="L150" s="241"/>
      <c r="M150" s="241"/>
      <c r="N150" s="241"/>
      <c r="O150" s="241"/>
      <c r="P150" s="241"/>
      <c r="Q150" s="241"/>
      <c r="R150" s="241"/>
      <c r="S150" s="241"/>
      <c r="T150" s="242"/>
      <c r="U150" s="241"/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123</v>
      </c>
      <c r="AF150" s="217">
        <v>0</v>
      </c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">
      <c r="A151" s="218"/>
      <c r="B151" s="228"/>
      <c r="C151" s="253" t="s">
        <v>127</v>
      </c>
      <c r="D151" s="232"/>
      <c r="E151" s="237">
        <v>4</v>
      </c>
      <c r="F151" s="241"/>
      <c r="G151" s="241"/>
      <c r="H151" s="241"/>
      <c r="I151" s="241"/>
      <c r="J151" s="241"/>
      <c r="K151" s="241"/>
      <c r="L151" s="241"/>
      <c r="M151" s="241"/>
      <c r="N151" s="241"/>
      <c r="O151" s="241"/>
      <c r="P151" s="241"/>
      <c r="Q151" s="241"/>
      <c r="R151" s="241"/>
      <c r="S151" s="241"/>
      <c r="T151" s="242"/>
      <c r="U151" s="241"/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123</v>
      </c>
      <c r="AF151" s="217">
        <v>1</v>
      </c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ht="22.5" outlineLevel="1" x14ac:dyDescent="0.2">
      <c r="A152" s="218"/>
      <c r="B152" s="228"/>
      <c r="C152" s="252" t="s">
        <v>225</v>
      </c>
      <c r="D152" s="231"/>
      <c r="E152" s="236"/>
      <c r="F152" s="241"/>
      <c r="G152" s="241"/>
      <c r="H152" s="241"/>
      <c r="I152" s="241"/>
      <c r="J152" s="241"/>
      <c r="K152" s="241"/>
      <c r="L152" s="241"/>
      <c r="M152" s="241"/>
      <c r="N152" s="241"/>
      <c r="O152" s="241"/>
      <c r="P152" s="241"/>
      <c r="Q152" s="241"/>
      <c r="R152" s="241"/>
      <c r="S152" s="241"/>
      <c r="T152" s="242"/>
      <c r="U152" s="241"/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 t="s">
        <v>123</v>
      </c>
      <c r="AF152" s="217">
        <v>0</v>
      </c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18"/>
      <c r="B153" s="228"/>
      <c r="C153" s="252" t="s">
        <v>226</v>
      </c>
      <c r="D153" s="231"/>
      <c r="E153" s="236">
        <v>6</v>
      </c>
      <c r="F153" s="241"/>
      <c r="G153" s="241"/>
      <c r="H153" s="241"/>
      <c r="I153" s="241"/>
      <c r="J153" s="241"/>
      <c r="K153" s="241"/>
      <c r="L153" s="241"/>
      <c r="M153" s="241"/>
      <c r="N153" s="241"/>
      <c r="O153" s="241"/>
      <c r="P153" s="241"/>
      <c r="Q153" s="241"/>
      <c r="R153" s="241"/>
      <c r="S153" s="241"/>
      <c r="T153" s="242"/>
      <c r="U153" s="241"/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123</v>
      </c>
      <c r="AF153" s="217">
        <v>0</v>
      </c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1" x14ac:dyDescent="0.2">
      <c r="A154" s="218"/>
      <c r="B154" s="228"/>
      <c r="C154" s="253" t="s">
        <v>127</v>
      </c>
      <c r="D154" s="232"/>
      <c r="E154" s="237">
        <v>6</v>
      </c>
      <c r="F154" s="241"/>
      <c r="G154" s="241"/>
      <c r="H154" s="241"/>
      <c r="I154" s="241"/>
      <c r="J154" s="241"/>
      <c r="K154" s="241"/>
      <c r="L154" s="241"/>
      <c r="M154" s="241"/>
      <c r="N154" s="241"/>
      <c r="O154" s="241"/>
      <c r="P154" s="241"/>
      <c r="Q154" s="241"/>
      <c r="R154" s="241"/>
      <c r="S154" s="241"/>
      <c r="T154" s="242"/>
      <c r="U154" s="241"/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123</v>
      </c>
      <c r="AF154" s="217">
        <v>1</v>
      </c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">
      <c r="A155" s="218"/>
      <c r="B155" s="228"/>
      <c r="C155" s="252" t="s">
        <v>227</v>
      </c>
      <c r="D155" s="231"/>
      <c r="E155" s="236">
        <v>2</v>
      </c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241"/>
      <c r="T155" s="242"/>
      <c r="U155" s="241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123</v>
      </c>
      <c r="AF155" s="217">
        <v>0</v>
      </c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1" x14ac:dyDescent="0.2">
      <c r="A156" s="218"/>
      <c r="B156" s="228"/>
      <c r="C156" s="253" t="s">
        <v>127</v>
      </c>
      <c r="D156" s="232"/>
      <c r="E156" s="237">
        <v>2</v>
      </c>
      <c r="F156" s="241"/>
      <c r="G156" s="241"/>
      <c r="H156" s="241"/>
      <c r="I156" s="241"/>
      <c r="J156" s="241"/>
      <c r="K156" s="241"/>
      <c r="L156" s="241"/>
      <c r="M156" s="241"/>
      <c r="N156" s="241"/>
      <c r="O156" s="241"/>
      <c r="P156" s="241"/>
      <c r="Q156" s="241"/>
      <c r="R156" s="241"/>
      <c r="S156" s="241"/>
      <c r="T156" s="242"/>
      <c r="U156" s="241"/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123</v>
      </c>
      <c r="AF156" s="217">
        <v>1</v>
      </c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x14ac:dyDescent="0.2">
      <c r="A157" s="224" t="s">
        <v>116</v>
      </c>
      <c r="B157" s="229" t="s">
        <v>83</v>
      </c>
      <c r="C157" s="254" t="s">
        <v>84</v>
      </c>
      <c r="D157" s="233"/>
      <c r="E157" s="238"/>
      <c r="F157" s="243"/>
      <c r="G157" s="243">
        <f>SUMIF(AE158:AE161,"&lt;&gt;NOR",G158:G161)</f>
        <v>-4775.68</v>
      </c>
      <c r="H157" s="243"/>
      <c r="I157" s="243">
        <f>SUM(I158:I161)</f>
        <v>0</v>
      </c>
      <c r="J157" s="243"/>
      <c r="K157" s="243">
        <f>SUM(K158:K161)</f>
        <v>-4775.68</v>
      </c>
      <c r="L157" s="243"/>
      <c r="M157" s="243">
        <f>SUM(M158:M161)</f>
        <v>-5778.5727999999999</v>
      </c>
      <c r="N157" s="243"/>
      <c r="O157" s="243">
        <f>SUM(O158:O161)</f>
        <v>0</v>
      </c>
      <c r="P157" s="243"/>
      <c r="Q157" s="243">
        <f>SUM(Q158:Q161)</f>
        <v>0</v>
      </c>
      <c r="R157" s="243"/>
      <c r="S157" s="243"/>
      <c r="T157" s="244"/>
      <c r="U157" s="243">
        <f>SUM(U158:U161)</f>
        <v>0</v>
      </c>
      <c r="AE157" t="s">
        <v>117</v>
      </c>
    </row>
    <row r="158" spans="1:60" ht="22.5" outlineLevel="1" x14ac:dyDescent="0.2">
      <c r="A158" s="218">
        <v>26</v>
      </c>
      <c r="B158" s="228" t="s">
        <v>228</v>
      </c>
      <c r="C158" s="251" t="s">
        <v>229</v>
      </c>
      <c r="D158" s="230" t="s">
        <v>163</v>
      </c>
      <c r="E158" s="235">
        <v>-22.746729999999999</v>
      </c>
      <c r="F158" s="241">
        <v>209.95</v>
      </c>
      <c r="G158" s="241">
        <v>-4775.68</v>
      </c>
      <c r="H158" s="241">
        <v>0</v>
      </c>
      <c r="I158" s="241">
        <f>ROUND(E158*H158,2)</f>
        <v>0</v>
      </c>
      <c r="J158" s="241">
        <v>209.95</v>
      </c>
      <c r="K158" s="241">
        <f>ROUND(E158*J158,2)</f>
        <v>-4775.68</v>
      </c>
      <c r="L158" s="241">
        <v>21</v>
      </c>
      <c r="M158" s="241">
        <f>G158*(1+L158/100)</f>
        <v>-5778.5727999999999</v>
      </c>
      <c r="N158" s="241">
        <v>0</v>
      </c>
      <c r="O158" s="241">
        <f>ROUND(E158*N158,2)</f>
        <v>0</v>
      </c>
      <c r="P158" s="241">
        <v>0</v>
      </c>
      <c r="Q158" s="241">
        <f>ROUND(E158*P158,2)</f>
        <v>0</v>
      </c>
      <c r="R158" s="241"/>
      <c r="S158" s="241"/>
      <c r="T158" s="242">
        <v>0</v>
      </c>
      <c r="U158" s="241">
        <f>ROUND(E158*T158,2)</f>
        <v>0</v>
      </c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230</v>
      </c>
      <c r="AF158" s="217"/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">
      <c r="A159" s="218"/>
      <c r="B159" s="228"/>
      <c r="C159" s="252" t="s">
        <v>231</v>
      </c>
      <c r="D159" s="231"/>
      <c r="E159" s="236"/>
      <c r="F159" s="241"/>
      <c r="G159" s="241"/>
      <c r="H159" s="241"/>
      <c r="I159" s="241"/>
      <c r="J159" s="241"/>
      <c r="K159" s="241"/>
      <c r="L159" s="241"/>
      <c r="M159" s="241"/>
      <c r="N159" s="241"/>
      <c r="O159" s="241"/>
      <c r="P159" s="241"/>
      <c r="Q159" s="241"/>
      <c r="R159" s="241"/>
      <c r="S159" s="241"/>
      <c r="T159" s="242"/>
      <c r="U159" s="241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123</v>
      </c>
      <c r="AF159" s="217">
        <v>0</v>
      </c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">
      <c r="A160" s="218"/>
      <c r="B160" s="228"/>
      <c r="C160" s="252" t="s">
        <v>232</v>
      </c>
      <c r="D160" s="231"/>
      <c r="E160" s="236"/>
      <c r="F160" s="241"/>
      <c r="G160" s="241"/>
      <c r="H160" s="241"/>
      <c r="I160" s="241"/>
      <c r="J160" s="241"/>
      <c r="K160" s="241"/>
      <c r="L160" s="241"/>
      <c r="M160" s="241"/>
      <c r="N160" s="241"/>
      <c r="O160" s="241"/>
      <c r="P160" s="241"/>
      <c r="Q160" s="241"/>
      <c r="R160" s="241"/>
      <c r="S160" s="241"/>
      <c r="T160" s="242"/>
      <c r="U160" s="241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123</v>
      </c>
      <c r="AF160" s="217">
        <v>0</v>
      </c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 x14ac:dyDescent="0.2">
      <c r="A161" s="218"/>
      <c r="B161" s="228"/>
      <c r="C161" s="252" t="s">
        <v>233</v>
      </c>
      <c r="D161" s="231"/>
      <c r="E161" s="236">
        <v>-22.746729999999999</v>
      </c>
      <c r="F161" s="241"/>
      <c r="G161" s="241"/>
      <c r="H161" s="241"/>
      <c r="I161" s="241"/>
      <c r="J161" s="241"/>
      <c r="K161" s="241"/>
      <c r="L161" s="241"/>
      <c r="M161" s="241"/>
      <c r="N161" s="241"/>
      <c r="O161" s="241"/>
      <c r="P161" s="241"/>
      <c r="Q161" s="241"/>
      <c r="R161" s="241"/>
      <c r="S161" s="241"/>
      <c r="T161" s="242"/>
      <c r="U161" s="241"/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 t="s">
        <v>123</v>
      </c>
      <c r="AF161" s="217">
        <v>0</v>
      </c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x14ac:dyDescent="0.2">
      <c r="A162" s="224" t="s">
        <v>116</v>
      </c>
      <c r="B162" s="229" t="s">
        <v>85</v>
      </c>
      <c r="C162" s="254" t="s">
        <v>86</v>
      </c>
      <c r="D162" s="233"/>
      <c r="E162" s="238"/>
      <c r="F162" s="243"/>
      <c r="G162" s="243">
        <f>SUMIF(AE163:AE205,"&lt;&gt;NOR",G163:G205)</f>
        <v>-7851.05</v>
      </c>
      <c r="H162" s="243"/>
      <c r="I162" s="243">
        <f>SUM(I163:I205)</f>
        <v>-4962.08</v>
      </c>
      <c r="J162" s="243"/>
      <c r="K162" s="243">
        <f>SUM(K163:K205)</f>
        <v>-2888.9700000000003</v>
      </c>
      <c r="L162" s="243"/>
      <c r="M162" s="243">
        <f>SUM(M163:M205)</f>
        <v>-9499.7704999999987</v>
      </c>
      <c r="N162" s="243"/>
      <c r="O162" s="243">
        <f>SUM(O163:O205)</f>
        <v>-0.26</v>
      </c>
      <c r="P162" s="243"/>
      <c r="Q162" s="243">
        <f>SUM(Q163:Q205)</f>
        <v>0</v>
      </c>
      <c r="R162" s="243"/>
      <c r="S162" s="243"/>
      <c r="T162" s="244"/>
      <c r="U162" s="243">
        <f>SUM(U163:U205)</f>
        <v>0</v>
      </c>
      <c r="AE162" t="s">
        <v>117</v>
      </c>
    </row>
    <row r="163" spans="1:60" ht="22.5" outlineLevel="1" x14ac:dyDescent="0.2">
      <c r="A163" s="218">
        <v>27</v>
      </c>
      <c r="B163" s="228" t="s">
        <v>234</v>
      </c>
      <c r="C163" s="251" t="s">
        <v>235</v>
      </c>
      <c r="D163" s="230" t="s">
        <v>139</v>
      </c>
      <c r="E163" s="235">
        <v>-1.0874999999999999</v>
      </c>
      <c r="F163" s="241">
        <v>5.81</v>
      </c>
      <c r="G163" s="241">
        <v>-6.32</v>
      </c>
      <c r="H163" s="241">
        <v>0</v>
      </c>
      <c r="I163" s="241">
        <f>ROUND(E163*H163,2)</f>
        <v>0</v>
      </c>
      <c r="J163" s="241">
        <v>5.81</v>
      </c>
      <c r="K163" s="241">
        <f>ROUND(E163*J163,2)</f>
        <v>-6.32</v>
      </c>
      <c r="L163" s="241">
        <v>21</v>
      </c>
      <c r="M163" s="241">
        <f>G163*(1+L163/100)</f>
        <v>-7.6471999999999998</v>
      </c>
      <c r="N163" s="241">
        <v>3.3E-4</v>
      </c>
      <c r="O163" s="241">
        <f>ROUND(E163*N163,2)</f>
        <v>0</v>
      </c>
      <c r="P163" s="241">
        <v>0</v>
      </c>
      <c r="Q163" s="241">
        <f>ROUND(E163*P163,2)</f>
        <v>0</v>
      </c>
      <c r="R163" s="241"/>
      <c r="S163" s="241"/>
      <c r="T163" s="242">
        <v>0</v>
      </c>
      <c r="U163" s="241">
        <f>ROUND(E163*T163,2)</f>
        <v>0</v>
      </c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 t="s">
        <v>236</v>
      </c>
      <c r="AF163" s="217"/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ht="22.5" outlineLevel="1" x14ac:dyDescent="0.2">
      <c r="A164" s="218"/>
      <c r="B164" s="228"/>
      <c r="C164" s="252" t="s">
        <v>122</v>
      </c>
      <c r="D164" s="231"/>
      <c r="E164" s="236"/>
      <c r="F164" s="241"/>
      <c r="G164" s="241"/>
      <c r="H164" s="241"/>
      <c r="I164" s="241"/>
      <c r="J164" s="241"/>
      <c r="K164" s="241"/>
      <c r="L164" s="241"/>
      <c r="M164" s="241"/>
      <c r="N164" s="241"/>
      <c r="O164" s="241"/>
      <c r="P164" s="241"/>
      <c r="Q164" s="241"/>
      <c r="R164" s="241"/>
      <c r="S164" s="241"/>
      <c r="T164" s="242"/>
      <c r="U164" s="241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123</v>
      </c>
      <c r="AF164" s="217">
        <v>0</v>
      </c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18"/>
      <c r="B165" s="228"/>
      <c r="C165" s="252" t="s">
        <v>237</v>
      </c>
      <c r="D165" s="231"/>
      <c r="E165" s="236">
        <v>-4.9725000000000001</v>
      </c>
      <c r="F165" s="241"/>
      <c r="G165" s="241"/>
      <c r="H165" s="241"/>
      <c r="I165" s="241"/>
      <c r="J165" s="241"/>
      <c r="K165" s="241"/>
      <c r="L165" s="241"/>
      <c r="M165" s="241"/>
      <c r="N165" s="241"/>
      <c r="O165" s="241"/>
      <c r="P165" s="241"/>
      <c r="Q165" s="241"/>
      <c r="R165" s="241"/>
      <c r="S165" s="241"/>
      <c r="T165" s="242"/>
      <c r="U165" s="241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123</v>
      </c>
      <c r="AF165" s="217">
        <v>0</v>
      </c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">
      <c r="A166" s="218"/>
      <c r="B166" s="228"/>
      <c r="C166" s="253" t="s">
        <v>127</v>
      </c>
      <c r="D166" s="232"/>
      <c r="E166" s="237">
        <v>-4.9725000000000001</v>
      </c>
      <c r="F166" s="241"/>
      <c r="G166" s="241"/>
      <c r="H166" s="241"/>
      <c r="I166" s="241"/>
      <c r="J166" s="241"/>
      <c r="K166" s="241"/>
      <c r="L166" s="241"/>
      <c r="M166" s="241"/>
      <c r="N166" s="241"/>
      <c r="O166" s="241"/>
      <c r="P166" s="241"/>
      <c r="Q166" s="241"/>
      <c r="R166" s="241"/>
      <c r="S166" s="241"/>
      <c r="T166" s="242"/>
      <c r="U166" s="241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123</v>
      </c>
      <c r="AF166" s="217">
        <v>1</v>
      </c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ht="22.5" outlineLevel="1" x14ac:dyDescent="0.2">
      <c r="A167" s="218"/>
      <c r="B167" s="228"/>
      <c r="C167" s="252" t="s">
        <v>128</v>
      </c>
      <c r="D167" s="231"/>
      <c r="E167" s="236"/>
      <c r="F167" s="241"/>
      <c r="G167" s="241"/>
      <c r="H167" s="241"/>
      <c r="I167" s="241"/>
      <c r="J167" s="241"/>
      <c r="K167" s="241"/>
      <c r="L167" s="241"/>
      <c r="M167" s="241"/>
      <c r="N167" s="241"/>
      <c r="O167" s="241"/>
      <c r="P167" s="241"/>
      <c r="Q167" s="241"/>
      <c r="R167" s="241"/>
      <c r="S167" s="241"/>
      <c r="T167" s="242"/>
      <c r="U167" s="241"/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 t="s">
        <v>123</v>
      </c>
      <c r="AF167" s="217">
        <v>0</v>
      </c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">
      <c r="A168" s="218"/>
      <c r="B168" s="228"/>
      <c r="C168" s="252" t="s">
        <v>238</v>
      </c>
      <c r="D168" s="231"/>
      <c r="E168" s="236">
        <v>3.8849999999999998</v>
      </c>
      <c r="F168" s="241"/>
      <c r="G168" s="241"/>
      <c r="H168" s="241"/>
      <c r="I168" s="241"/>
      <c r="J168" s="241"/>
      <c r="K168" s="241"/>
      <c r="L168" s="241"/>
      <c r="M168" s="241"/>
      <c r="N168" s="241"/>
      <c r="O168" s="241"/>
      <c r="P168" s="241"/>
      <c r="Q168" s="241"/>
      <c r="R168" s="241"/>
      <c r="S168" s="241"/>
      <c r="T168" s="242"/>
      <c r="U168" s="241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123</v>
      </c>
      <c r="AF168" s="217">
        <v>0</v>
      </c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1" x14ac:dyDescent="0.2">
      <c r="A169" s="218"/>
      <c r="B169" s="228"/>
      <c r="C169" s="253" t="s">
        <v>127</v>
      </c>
      <c r="D169" s="232"/>
      <c r="E169" s="237">
        <v>3.8849999999999998</v>
      </c>
      <c r="F169" s="241"/>
      <c r="G169" s="241"/>
      <c r="H169" s="241"/>
      <c r="I169" s="241"/>
      <c r="J169" s="241"/>
      <c r="K169" s="241"/>
      <c r="L169" s="241"/>
      <c r="M169" s="241"/>
      <c r="N169" s="241"/>
      <c r="O169" s="241"/>
      <c r="P169" s="241"/>
      <c r="Q169" s="241"/>
      <c r="R169" s="241"/>
      <c r="S169" s="241"/>
      <c r="T169" s="242"/>
      <c r="U169" s="241"/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 t="s">
        <v>123</v>
      </c>
      <c r="AF169" s="217">
        <v>1</v>
      </c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ht="22.5" outlineLevel="1" x14ac:dyDescent="0.2">
      <c r="A170" s="218">
        <v>28</v>
      </c>
      <c r="B170" s="228" t="s">
        <v>239</v>
      </c>
      <c r="C170" s="251" t="s">
        <v>240</v>
      </c>
      <c r="D170" s="230" t="s">
        <v>139</v>
      </c>
      <c r="E170" s="235">
        <v>-32.575000000000003</v>
      </c>
      <c r="F170" s="241">
        <v>12.67</v>
      </c>
      <c r="G170" s="241">
        <v>-412.73</v>
      </c>
      <c r="H170" s="241">
        <v>0</v>
      </c>
      <c r="I170" s="241">
        <f>ROUND(E170*H170,2)</f>
        <v>0</v>
      </c>
      <c r="J170" s="241">
        <v>12.67</v>
      </c>
      <c r="K170" s="241">
        <f>ROUND(E170*J170,2)</f>
        <v>-412.73</v>
      </c>
      <c r="L170" s="241">
        <v>21</v>
      </c>
      <c r="M170" s="241">
        <f>G170*(1+L170/100)</f>
        <v>-499.4033</v>
      </c>
      <c r="N170" s="241">
        <v>5.1999999999999995E-4</v>
      </c>
      <c r="O170" s="241">
        <f>ROUND(E170*N170,2)</f>
        <v>-0.02</v>
      </c>
      <c r="P170" s="241">
        <v>0</v>
      </c>
      <c r="Q170" s="241">
        <f>ROUND(E170*P170,2)</f>
        <v>0</v>
      </c>
      <c r="R170" s="241"/>
      <c r="S170" s="241"/>
      <c r="T170" s="242">
        <v>0</v>
      </c>
      <c r="U170" s="241">
        <f>ROUND(E170*T170,2)</f>
        <v>0</v>
      </c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 t="s">
        <v>236</v>
      </c>
      <c r="AF170" s="217"/>
      <c r="AG170" s="217"/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ht="22.5" outlineLevel="1" x14ac:dyDescent="0.2">
      <c r="A171" s="218"/>
      <c r="B171" s="228"/>
      <c r="C171" s="252" t="s">
        <v>122</v>
      </c>
      <c r="D171" s="231"/>
      <c r="E171" s="236"/>
      <c r="F171" s="241"/>
      <c r="G171" s="241"/>
      <c r="H171" s="241"/>
      <c r="I171" s="241"/>
      <c r="J171" s="241"/>
      <c r="K171" s="241"/>
      <c r="L171" s="241"/>
      <c r="M171" s="241"/>
      <c r="N171" s="241"/>
      <c r="O171" s="241"/>
      <c r="P171" s="241"/>
      <c r="Q171" s="241"/>
      <c r="R171" s="241"/>
      <c r="S171" s="241"/>
      <c r="T171" s="242"/>
      <c r="U171" s="241"/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 t="s">
        <v>123</v>
      </c>
      <c r="AF171" s="217">
        <v>0</v>
      </c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 x14ac:dyDescent="0.2">
      <c r="A172" s="218"/>
      <c r="B172" s="228"/>
      <c r="C172" s="252" t="s">
        <v>241</v>
      </c>
      <c r="D172" s="231"/>
      <c r="E172" s="236">
        <v>-35.340000000000003</v>
      </c>
      <c r="F172" s="241"/>
      <c r="G172" s="241"/>
      <c r="H172" s="241"/>
      <c r="I172" s="241"/>
      <c r="J172" s="241"/>
      <c r="K172" s="241"/>
      <c r="L172" s="241"/>
      <c r="M172" s="241"/>
      <c r="N172" s="241"/>
      <c r="O172" s="241"/>
      <c r="P172" s="241"/>
      <c r="Q172" s="241"/>
      <c r="R172" s="241"/>
      <c r="S172" s="241"/>
      <c r="T172" s="242"/>
      <c r="U172" s="241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123</v>
      </c>
      <c r="AF172" s="217">
        <v>0</v>
      </c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1" x14ac:dyDescent="0.2">
      <c r="A173" s="218"/>
      <c r="B173" s="228"/>
      <c r="C173" s="253" t="s">
        <v>127</v>
      </c>
      <c r="D173" s="232"/>
      <c r="E173" s="237">
        <v>-35.340000000000003</v>
      </c>
      <c r="F173" s="241"/>
      <c r="G173" s="241"/>
      <c r="H173" s="241"/>
      <c r="I173" s="241"/>
      <c r="J173" s="241"/>
      <c r="K173" s="241"/>
      <c r="L173" s="241"/>
      <c r="M173" s="241"/>
      <c r="N173" s="241"/>
      <c r="O173" s="241"/>
      <c r="P173" s="241"/>
      <c r="Q173" s="241"/>
      <c r="R173" s="241"/>
      <c r="S173" s="241"/>
      <c r="T173" s="242"/>
      <c r="U173" s="241"/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123</v>
      </c>
      <c r="AF173" s="217">
        <v>1</v>
      </c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ht="22.5" outlineLevel="1" x14ac:dyDescent="0.2">
      <c r="A174" s="218"/>
      <c r="B174" s="228"/>
      <c r="C174" s="252" t="s">
        <v>128</v>
      </c>
      <c r="D174" s="231"/>
      <c r="E174" s="236"/>
      <c r="F174" s="241"/>
      <c r="G174" s="241"/>
      <c r="H174" s="241"/>
      <c r="I174" s="241"/>
      <c r="J174" s="241"/>
      <c r="K174" s="241"/>
      <c r="L174" s="241"/>
      <c r="M174" s="241"/>
      <c r="N174" s="241"/>
      <c r="O174" s="241"/>
      <c r="P174" s="241"/>
      <c r="Q174" s="241"/>
      <c r="R174" s="241"/>
      <c r="S174" s="241"/>
      <c r="T174" s="242"/>
      <c r="U174" s="241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123</v>
      </c>
      <c r="AF174" s="217">
        <v>0</v>
      </c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outlineLevel="1" x14ac:dyDescent="0.2">
      <c r="A175" s="218"/>
      <c r="B175" s="228"/>
      <c r="C175" s="252" t="s">
        <v>242</v>
      </c>
      <c r="D175" s="231"/>
      <c r="E175" s="236">
        <v>2.7650000000000001</v>
      </c>
      <c r="F175" s="241"/>
      <c r="G175" s="241"/>
      <c r="H175" s="241"/>
      <c r="I175" s="241"/>
      <c r="J175" s="241"/>
      <c r="K175" s="241"/>
      <c r="L175" s="241"/>
      <c r="M175" s="241"/>
      <c r="N175" s="241"/>
      <c r="O175" s="241"/>
      <c r="P175" s="241"/>
      <c r="Q175" s="241"/>
      <c r="R175" s="241"/>
      <c r="S175" s="241"/>
      <c r="T175" s="242"/>
      <c r="U175" s="241"/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123</v>
      </c>
      <c r="AF175" s="217">
        <v>0</v>
      </c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outlineLevel="1" x14ac:dyDescent="0.2">
      <c r="A176" s="218"/>
      <c r="B176" s="228"/>
      <c r="C176" s="253" t="s">
        <v>127</v>
      </c>
      <c r="D176" s="232"/>
      <c r="E176" s="237">
        <v>2.7650000000000001</v>
      </c>
      <c r="F176" s="241"/>
      <c r="G176" s="241"/>
      <c r="H176" s="241"/>
      <c r="I176" s="241"/>
      <c r="J176" s="241"/>
      <c r="K176" s="241"/>
      <c r="L176" s="241"/>
      <c r="M176" s="241"/>
      <c r="N176" s="241"/>
      <c r="O176" s="241"/>
      <c r="P176" s="241"/>
      <c r="Q176" s="241"/>
      <c r="R176" s="241"/>
      <c r="S176" s="241"/>
      <c r="T176" s="242"/>
      <c r="U176" s="241"/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123</v>
      </c>
      <c r="AF176" s="217">
        <v>1</v>
      </c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1" x14ac:dyDescent="0.2">
      <c r="A177" s="218">
        <v>29</v>
      </c>
      <c r="B177" s="228" t="s">
        <v>243</v>
      </c>
      <c r="C177" s="251" t="s">
        <v>244</v>
      </c>
      <c r="D177" s="230" t="s">
        <v>139</v>
      </c>
      <c r="E177" s="235">
        <v>-1.0874999999999999</v>
      </c>
      <c r="F177" s="241">
        <v>59.93</v>
      </c>
      <c r="G177" s="241">
        <v>-65.17</v>
      </c>
      <c r="H177" s="241">
        <v>0</v>
      </c>
      <c r="I177" s="241">
        <f>ROUND(E177*H177,2)</f>
        <v>0</v>
      </c>
      <c r="J177" s="241">
        <v>59.93</v>
      </c>
      <c r="K177" s="241">
        <f>ROUND(E177*J177,2)</f>
        <v>-65.17</v>
      </c>
      <c r="L177" s="241">
        <v>21</v>
      </c>
      <c r="M177" s="241">
        <f>G177*(1+L177/100)</f>
        <v>-78.855699999999999</v>
      </c>
      <c r="N177" s="241">
        <v>4.0999999999999999E-4</v>
      </c>
      <c r="O177" s="241">
        <f>ROUND(E177*N177,2)</f>
        <v>0</v>
      </c>
      <c r="P177" s="241">
        <v>0</v>
      </c>
      <c r="Q177" s="241">
        <f>ROUND(E177*P177,2)</f>
        <v>0</v>
      </c>
      <c r="R177" s="241"/>
      <c r="S177" s="241"/>
      <c r="T177" s="242">
        <v>0</v>
      </c>
      <c r="U177" s="241">
        <f>ROUND(E177*T177,2)</f>
        <v>0</v>
      </c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236</v>
      </c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ht="22.5" outlineLevel="1" x14ac:dyDescent="0.2">
      <c r="A178" s="218"/>
      <c r="B178" s="228"/>
      <c r="C178" s="252" t="s">
        <v>122</v>
      </c>
      <c r="D178" s="231"/>
      <c r="E178" s="236"/>
      <c r="F178" s="241"/>
      <c r="G178" s="241"/>
      <c r="H178" s="241"/>
      <c r="I178" s="241"/>
      <c r="J178" s="241"/>
      <c r="K178" s="241"/>
      <c r="L178" s="241"/>
      <c r="M178" s="241"/>
      <c r="N178" s="241"/>
      <c r="O178" s="241"/>
      <c r="P178" s="241"/>
      <c r="Q178" s="241"/>
      <c r="R178" s="241"/>
      <c r="S178" s="241"/>
      <c r="T178" s="242"/>
      <c r="U178" s="241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 t="s">
        <v>123</v>
      </c>
      <c r="AF178" s="217">
        <v>0</v>
      </c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outlineLevel="1" x14ac:dyDescent="0.2">
      <c r="A179" s="218"/>
      <c r="B179" s="228"/>
      <c r="C179" s="252" t="s">
        <v>237</v>
      </c>
      <c r="D179" s="231"/>
      <c r="E179" s="236">
        <v>-4.9725000000000001</v>
      </c>
      <c r="F179" s="241"/>
      <c r="G179" s="241"/>
      <c r="H179" s="241"/>
      <c r="I179" s="241"/>
      <c r="J179" s="241"/>
      <c r="K179" s="241"/>
      <c r="L179" s="241"/>
      <c r="M179" s="241"/>
      <c r="N179" s="241"/>
      <c r="O179" s="241"/>
      <c r="P179" s="241"/>
      <c r="Q179" s="241"/>
      <c r="R179" s="241"/>
      <c r="S179" s="241"/>
      <c r="T179" s="242"/>
      <c r="U179" s="241"/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 t="s">
        <v>123</v>
      </c>
      <c r="AF179" s="217">
        <v>0</v>
      </c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1" x14ac:dyDescent="0.2">
      <c r="A180" s="218"/>
      <c r="B180" s="228"/>
      <c r="C180" s="253" t="s">
        <v>127</v>
      </c>
      <c r="D180" s="232"/>
      <c r="E180" s="237">
        <v>-4.9725000000000001</v>
      </c>
      <c r="F180" s="241"/>
      <c r="G180" s="241"/>
      <c r="H180" s="241"/>
      <c r="I180" s="241"/>
      <c r="J180" s="241"/>
      <c r="K180" s="241"/>
      <c r="L180" s="241"/>
      <c r="M180" s="241"/>
      <c r="N180" s="241"/>
      <c r="O180" s="241"/>
      <c r="P180" s="241"/>
      <c r="Q180" s="241"/>
      <c r="R180" s="241"/>
      <c r="S180" s="241"/>
      <c r="T180" s="242"/>
      <c r="U180" s="241"/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 t="s">
        <v>123</v>
      </c>
      <c r="AF180" s="217">
        <v>1</v>
      </c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ht="22.5" outlineLevel="1" x14ac:dyDescent="0.2">
      <c r="A181" s="218"/>
      <c r="B181" s="228"/>
      <c r="C181" s="252" t="s">
        <v>128</v>
      </c>
      <c r="D181" s="231"/>
      <c r="E181" s="236"/>
      <c r="F181" s="241"/>
      <c r="G181" s="241"/>
      <c r="H181" s="241"/>
      <c r="I181" s="241"/>
      <c r="J181" s="241"/>
      <c r="K181" s="241"/>
      <c r="L181" s="241"/>
      <c r="M181" s="241"/>
      <c r="N181" s="241"/>
      <c r="O181" s="241"/>
      <c r="P181" s="241"/>
      <c r="Q181" s="241"/>
      <c r="R181" s="241"/>
      <c r="S181" s="241"/>
      <c r="T181" s="242"/>
      <c r="U181" s="241"/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123</v>
      </c>
      <c r="AF181" s="217">
        <v>0</v>
      </c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1" x14ac:dyDescent="0.2">
      <c r="A182" s="218"/>
      <c r="B182" s="228"/>
      <c r="C182" s="252" t="s">
        <v>238</v>
      </c>
      <c r="D182" s="231"/>
      <c r="E182" s="236">
        <v>3.8849999999999998</v>
      </c>
      <c r="F182" s="241"/>
      <c r="G182" s="241"/>
      <c r="H182" s="241"/>
      <c r="I182" s="241"/>
      <c r="J182" s="241"/>
      <c r="K182" s="241"/>
      <c r="L182" s="241"/>
      <c r="M182" s="241"/>
      <c r="N182" s="241"/>
      <c r="O182" s="241"/>
      <c r="P182" s="241"/>
      <c r="Q182" s="241"/>
      <c r="R182" s="241"/>
      <c r="S182" s="241"/>
      <c r="T182" s="242"/>
      <c r="U182" s="241"/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 t="s">
        <v>123</v>
      </c>
      <c r="AF182" s="217">
        <v>0</v>
      </c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 x14ac:dyDescent="0.2">
      <c r="A183" s="218"/>
      <c r="B183" s="228"/>
      <c r="C183" s="253" t="s">
        <v>127</v>
      </c>
      <c r="D183" s="232"/>
      <c r="E183" s="237">
        <v>3.8849999999999998</v>
      </c>
      <c r="F183" s="241"/>
      <c r="G183" s="241"/>
      <c r="H183" s="241"/>
      <c r="I183" s="241"/>
      <c r="J183" s="241"/>
      <c r="K183" s="241"/>
      <c r="L183" s="241"/>
      <c r="M183" s="241"/>
      <c r="N183" s="241"/>
      <c r="O183" s="241"/>
      <c r="P183" s="241"/>
      <c r="Q183" s="241"/>
      <c r="R183" s="241"/>
      <c r="S183" s="241"/>
      <c r="T183" s="242"/>
      <c r="U183" s="241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123</v>
      </c>
      <c r="AF183" s="217">
        <v>1</v>
      </c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 x14ac:dyDescent="0.2">
      <c r="A184" s="218">
        <v>30</v>
      </c>
      <c r="B184" s="228" t="s">
        <v>245</v>
      </c>
      <c r="C184" s="251" t="s">
        <v>246</v>
      </c>
      <c r="D184" s="230" t="s">
        <v>139</v>
      </c>
      <c r="E184" s="235">
        <v>-32.575000000000003</v>
      </c>
      <c r="F184" s="241">
        <v>68.680000000000007</v>
      </c>
      <c r="G184" s="241">
        <v>-2237.25</v>
      </c>
      <c r="H184" s="241">
        <v>0</v>
      </c>
      <c r="I184" s="241">
        <f>ROUND(E184*H184,2)</f>
        <v>0</v>
      </c>
      <c r="J184" s="241">
        <v>68.680000000000007</v>
      </c>
      <c r="K184" s="241">
        <f>ROUND(E184*J184,2)</f>
        <v>-2237.25</v>
      </c>
      <c r="L184" s="241">
        <v>21</v>
      </c>
      <c r="M184" s="241">
        <f>G184*(1+L184/100)</f>
        <v>-2707.0724999999998</v>
      </c>
      <c r="N184" s="241">
        <v>5.8E-4</v>
      </c>
      <c r="O184" s="241">
        <f>ROUND(E184*N184,2)</f>
        <v>-0.02</v>
      </c>
      <c r="P184" s="241">
        <v>0</v>
      </c>
      <c r="Q184" s="241">
        <f>ROUND(E184*P184,2)</f>
        <v>0</v>
      </c>
      <c r="R184" s="241"/>
      <c r="S184" s="241"/>
      <c r="T184" s="242">
        <v>0</v>
      </c>
      <c r="U184" s="241">
        <f>ROUND(E184*T184,2)</f>
        <v>0</v>
      </c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 t="s">
        <v>236</v>
      </c>
      <c r="AF184" s="217"/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ht="22.5" outlineLevel="1" x14ac:dyDescent="0.2">
      <c r="A185" s="218"/>
      <c r="B185" s="228"/>
      <c r="C185" s="252" t="s">
        <v>122</v>
      </c>
      <c r="D185" s="231"/>
      <c r="E185" s="236"/>
      <c r="F185" s="241"/>
      <c r="G185" s="241"/>
      <c r="H185" s="241"/>
      <c r="I185" s="241"/>
      <c r="J185" s="241"/>
      <c r="K185" s="241"/>
      <c r="L185" s="241"/>
      <c r="M185" s="241"/>
      <c r="N185" s="241"/>
      <c r="O185" s="241"/>
      <c r="P185" s="241"/>
      <c r="Q185" s="241"/>
      <c r="R185" s="241"/>
      <c r="S185" s="241"/>
      <c r="T185" s="242"/>
      <c r="U185" s="241"/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123</v>
      </c>
      <c r="AF185" s="217">
        <v>0</v>
      </c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outlineLevel="1" x14ac:dyDescent="0.2">
      <c r="A186" s="218"/>
      <c r="B186" s="228"/>
      <c r="C186" s="252" t="s">
        <v>241</v>
      </c>
      <c r="D186" s="231"/>
      <c r="E186" s="236">
        <v>-35.340000000000003</v>
      </c>
      <c r="F186" s="241"/>
      <c r="G186" s="241"/>
      <c r="H186" s="241"/>
      <c r="I186" s="241"/>
      <c r="J186" s="241"/>
      <c r="K186" s="241"/>
      <c r="L186" s="241"/>
      <c r="M186" s="241"/>
      <c r="N186" s="241"/>
      <c r="O186" s="241"/>
      <c r="P186" s="241"/>
      <c r="Q186" s="241"/>
      <c r="R186" s="241"/>
      <c r="S186" s="241"/>
      <c r="T186" s="242"/>
      <c r="U186" s="241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 t="s">
        <v>123</v>
      </c>
      <c r="AF186" s="217">
        <v>0</v>
      </c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1" x14ac:dyDescent="0.2">
      <c r="A187" s="218"/>
      <c r="B187" s="228"/>
      <c r="C187" s="253" t="s">
        <v>127</v>
      </c>
      <c r="D187" s="232"/>
      <c r="E187" s="237">
        <v>-35.340000000000003</v>
      </c>
      <c r="F187" s="241"/>
      <c r="G187" s="241"/>
      <c r="H187" s="241"/>
      <c r="I187" s="241"/>
      <c r="J187" s="241"/>
      <c r="K187" s="241"/>
      <c r="L187" s="241"/>
      <c r="M187" s="241"/>
      <c r="N187" s="241"/>
      <c r="O187" s="241"/>
      <c r="P187" s="241"/>
      <c r="Q187" s="241"/>
      <c r="R187" s="241"/>
      <c r="S187" s="241"/>
      <c r="T187" s="242"/>
      <c r="U187" s="241"/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 t="s">
        <v>123</v>
      </c>
      <c r="AF187" s="217">
        <v>1</v>
      </c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ht="22.5" outlineLevel="1" x14ac:dyDescent="0.2">
      <c r="A188" s="218"/>
      <c r="B188" s="228"/>
      <c r="C188" s="252" t="s">
        <v>128</v>
      </c>
      <c r="D188" s="231"/>
      <c r="E188" s="236"/>
      <c r="F188" s="241"/>
      <c r="G188" s="241"/>
      <c r="H188" s="241"/>
      <c r="I188" s="241"/>
      <c r="J188" s="241"/>
      <c r="K188" s="241"/>
      <c r="L188" s="241"/>
      <c r="M188" s="241"/>
      <c r="N188" s="241"/>
      <c r="O188" s="241"/>
      <c r="P188" s="241"/>
      <c r="Q188" s="241"/>
      <c r="R188" s="241"/>
      <c r="S188" s="241"/>
      <c r="T188" s="242"/>
      <c r="U188" s="241"/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 t="s">
        <v>123</v>
      </c>
      <c r="AF188" s="217">
        <v>0</v>
      </c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 x14ac:dyDescent="0.2">
      <c r="A189" s="218"/>
      <c r="B189" s="228"/>
      <c r="C189" s="252" t="s">
        <v>242</v>
      </c>
      <c r="D189" s="231"/>
      <c r="E189" s="236">
        <v>2.7650000000000001</v>
      </c>
      <c r="F189" s="241"/>
      <c r="G189" s="241"/>
      <c r="H189" s="241"/>
      <c r="I189" s="241"/>
      <c r="J189" s="241"/>
      <c r="K189" s="241"/>
      <c r="L189" s="241"/>
      <c r="M189" s="241"/>
      <c r="N189" s="241"/>
      <c r="O189" s="241"/>
      <c r="P189" s="241"/>
      <c r="Q189" s="241"/>
      <c r="R189" s="241"/>
      <c r="S189" s="241"/>
      <c r="T189" s="242"/>
      <c r="U189" s="241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 t="s">
        <v>123</v>
      </c>
      <c r="AF189" s="217">
        <v>0</v>
      </c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outlineLevel="1" x14ac:dyDescent="0.2">
      <c r="A190" s="218"/>
      <c r="B190" s="228"/>
      <c r="C190" s="253" t="s">
        <v>127</v>
      </c>
      <c r="D190" s="232"/>
      <c r="E190" s="237">
        <v>2.7650000000000001</v>
      </c>
      <c r="F190" s="241"/>
      <c r="G190" s="241"/>
      <c r="H190" s="241"/>
      <c r="I190" s="241"/>
      <c r="J190" s="241"/>
      <c r="K190" s="241"/>
      <c r="L190" s="241"/>
      <c r="M190" s="241"/>
      <c r="N190" s="241"/>
      <c r="O190" s="241"/>
      <c r="P190" s="241"/>
      <c r="Q190" s="241"/>
      <c r="R190" s="241"/>
      <c r="S190" s="241"/>
      <c r="T190" s="242"/>
      <c r="U190" s="241"/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 t="s">
        <v>123</v>
      </c>
      <c r="AF190" s="217">
        <v>1</v>
      </c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1" x14ac:dyDescent="0.2">
      <c r="A191" s="218">
        <v>31</v>
      </c>
      <c r="B191" s="228" t="s">
        <v>247</v>
      </c>
      <c r="C191" s="251" t="s">
        <v>248</v>
      </c>
      <c r="D191" s="230" t="s">
        <v>139</v>
      </c>
      <c r="E191" s="235">
        <v>-50.762999999999998</v>
      </c>
      <c r="F191" s="241">
        <v>97.75</v>
      </c>
      <c r="G191" s="241">
        <v>-4962.08</v>
      </c>
      <c r="H191" s="241">
        <v>97.75</v>
      </c>
      <c r="I191" s="241">
        <f>ROUND(E191*H191,2)</f>
        <v>-4962.08</v>
      </c>
      <c r="J191" s="241">
        <v>0</v>
      </c>
      <c r="K191" s="241">
        <f>ROUND(E191*J191,2)</f>
        <v>0</v>
      </c>
      <c r="L191" s="241">
        <v>21</v>
      </c>
      <c r="M191" s="241">
        <f>G191*(1+L191/100)</f>
        <v>-6004.1167999999998</v>
      </c>
      <c r="N191" s="241">
        <v>4.3E-3</v>
      </c>
      <c r="O191" s="241">
        <f>ROUND(E191*N191,2)</f>
        <v>-0.22</v>
      </c>
      <c r="P191" s="241">
        <v>0</v>
      </c>
      <c r="Q191" s="241">
        <f>ROUND(E191*P191,2)</f>
        <v>0</v>
      </c>
      <c r="R191" s="241"/>
      <c r="S191" s="241"/>
      <c r="T191" s="242">
        <v>0</v>
      </c>
      <c r="U191" s="241">
        <f>ROUND(E191*T191,2)</f>
        <v>0</v>
      </c>
      <c r="V191" s="217"/>
      <c r="W191" s="217"/>
      <c r="X191" s="217"/>
      <c r="Y191" s="217"/>
      <c r="Z191" s="217"/>
      <c r="AA191" s="217"/>
      <c r="AB191" s="217"/>
      <c r="AC191" s="217"/>
      <c r="AD191" s="217"/>
      <c r="AE191" s="217" t="s">
        <v>249</v>
      </c>
      <c r="AF191" s="217"/>
      <c r="AG191" s="217"/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ht="22.5" outlineLevel="1" x14ac:dyDescent="0.2">
      <c r="A192" s="218"/>
      <c r="B192" s="228"/>
      <c r="C192" s="252" t="s">
        <v>122</v>
      </c>
      <c r="D192" s="231"/>
      <c r="E192" s="236"/>
      <c r="F192" s="241"/>
      <c r="G192" s="241"/>
      <c r="H192" s="241"/>
      <c r="I192" s="241"/>
      <c r="J192" s="241"/>
      <c r="K192" s="241"/>
      <c r="L192" s="241"/>
      <c r="M192" s="241"/>
      <c r="N192" s="241"/>
      <c r="O192" s="241"/>
      <c r="P192" s="241"/>
      <c r="Q192" s="241"/>
      <c r="R192" s="241"/>
      <c r="S192" s="241"/>
      <c r="T192" s="242"/>
      <c r="U192" s="241"/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 t="s">
        <v>123</v>
      </c>
      <c r="AF192" s="217">
        <v>0</v>
      </c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ht="22.5" outlineLevel="1" x14ac:dyDescent="0.2">
      <c r="A193" s="218"/>
      <c r="B193" s="228"/>
      <c r="C193" s="252" t="s">
        <v>250</v>
      </c>
      <c r="D193" s="231"/>
      <c r="E193" s="236">
        <v>-13.612500000000001</v>
      </c>
      <c r="F193" s="241"/>
      <c r="G193" s="241"/>
      <c r="H193" s="241"/>
      <c r="I193" s="241"/>
      <c r="J193" s="241"/>
      <c r="K193" s="241"/>
      <c r="L193" s="241"/>
      <c r="M193" s="241"/>
      <c r="N193" s="241"/>
      <c r="O193" s="241"/>
      <c r="P193" s="241"/>
      <c r="Q193" s="241"/>
      <c r="R193" s="241"/>
      <c r="S193" s="241"/>
      <c r="T193" s="242"/>
      <c r="U193" s="241"/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 t="s">
        <v>123</v>
      </c>
      <c r="AF193" s="217">
        <v>0</v>
      </c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1" x14ac:dyDescent="0.2">
      <c r="A194" s="218"/>
      <c r="B194" s="228"/>
      <c r="C194" s="252" t="s">
        <v>251</v>
      </c>
      <c r="D194" s="231"/>
      <c r="E194" s="236">
        <v>-35.340000000000003</v>
      </c>
      <c r="F194" s="241"/>
      <c r="G194" s="241"/>
      <c r="H194" s="241"/>
      <c r="I194" s="241"/>
      <c r="J194" s="241"/>
      <c r="K194" s="241"/>
      <c r="L194" s="241"/>
      <c r="M194" s="241"/>
      <c r="N194" s="241"/>
      <c r="O194" s="241"/>
      <c r="P194" s="241"/>
      <c r="Q194" s="241"/>
      <c r="R194" s="241"/>
      <c r="S194" s="241"/>
      <c r="T194" s="242"/>
      <c r="U194" s="241"/>
      <c r="V194" s="217"/>
      <c r="W194" s="217"/>
      <c r="X194" s="217"/>
      <c r="Y194" s="217"/>
      <c r="Z194" s="217"/>
      <c r="AA194" s="217"/>
      <c r="AB194" s="217"/>
      <c r="AC194" s="217"/>
      <c r="AD194" s="217"/>
      <c r="AE194" s="217" t="s">
        <v>123</v>
      </c>
      <c r="AF194" s="217">
        <v>0</v>
      </c>
      <c r="AG194" s="217"/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outlineLevel="1" x14ac:dyDescent="0.2">
      <c r="A195" s="218"/>
      <c r="B195" s="228"/>
      <c r="C195" s="252" t="s">
        <v>252</v>
      </c>
      <c r="D195" s="231"/>
      <c r="E195" s="236">
        <v>-9.7904999999999998</v>
      </c>
      <c r="F195" s="241"/>
      <c r="G195" s="241"/>
      <c r="H195" s="241"/>
      <c r="I195" s="241"/>
      <c r="J195" s="241"/>
      <c r="K195" s="241"/>
      <c r="L195" s="241"/>
      <c r="M195" s="241"/>
      <c r="N195" s="241"/>
      <c r="O195" s="241"/>
      <c r="P195" s="241"/>
      <c r="Q195" s="241"/>
      <c r="R195" s="241"/>
      <c r="S195" s="241"/>
      <c r="T195" s="242"/>
      <c r="U195" s="241"/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 t="s">
        <v>123</v>
      </c>
      <c r="AF195" s="217">
        <v>0</v>
      </c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 x14ac:dyDescent="0.2">
      <c r="A196" s="218"/>
      <c r="B196" s="228"/>
      <c r="C196" s="253" t="s">
        <v>127</v>
      </c>
      <c r="D196" s="232"/>
      <c r="E196" s="237">
        <v>-58.743000000000002</v>
      </c>
      <c r="F196" s="241"/>
      <c r="G196" s="241"/>
      <c r="H196" s="241"/>
      <c r="I196" s="241"/>
      <c r="J196" s="241"/>
      <c r="K196" s="241"/>
      <c r="L196" s="241"/>
      <c r="M196" s="241"/>
      <c r="N196" s="241"/>
      <c r="O196" s="241"/>
      <c r="P196" s="241"/>
      <c r="Q196" s="241"/>
      <c r="R196" s="241"/>
      <c r="S196" s="241"/>
      <c r="T196" s="242"/>
      <c r="U196" s="241"/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 t="s">
        <v>123</v>
      </c>
      <c r="AF196" s="217">
        <v>1</v>
      </c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ht="22.5" outlineLevel="1" x14ac:dyDescent="0.2">
      <c r="A197" s="218"/>
      <c r="B197" s="228"/>
      <c r="C197" s="252" t="s">
        <v>128</v>
      </c>
      <c r="D197" s="231"/>
      <c r="E197" s="236"/>
      <c r="F197" s="241"/>
      <c r="G197" s="241"/>
      <c r="H197" s="241"/>
      <c r="I197" s="241"/>
      <c r="J197" s="241"/>
      <c r="K197" s="241"/>
      <c r="L197" s="241"/>
      <c r="M197" s="241"/>
      <c r="N197" s="241"/>
      <c r="O197" s="241"/>
      <c r="P197" s="241"/>
      <c r="Q197" s="241"/>
      <c r="R197" s="241"/>
      <c r="S197" s="241"/>
      <c r="T197" s="242"/>
      <c r="U197" s="241"/>
      <c r="V197" s="217"/>
      <c r="W197" s="217"/>
      <c r="X197" s="217"/>
      <c r="Y197" s="217"/>
      <c r="Z197" s="217"/>
      <c r="AA197" s="217"/>
      <c r="AB197" s="217"/>
      <c r="AC197" s="217"/>
      <c r="AD197" s="217"/>
      <c r="AE197" s="217" t="s">
        <v>123</v>
      </c>
      <c r="AF197" s="217">
        <v>0</v>
      </c>
      <c r="AG197" s="217"/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1" x14ac:dyDescent="0.2">
      <c r="A198" s="218"/>
      <c r="B198" s="228"/>
      <c r="C198" s="252" t="s">
        <v>253</v>
      </c>
      <c r="D198" s="231"/>
      <c r="E198" s="236">
        <v>3.8849999999999998</v>
      </c>
      <c r="F198" s="241"/>
      <c r="G198" s="241"/>
      <c r="H198" s="241"/>
      <c r="I198" s="241"/>
      <c r="J198" s="241"/>
      <c r="K198" s="241"/>
      <c r="L198" s="241"/>
      <c r="M198" s="241"/>
      <c r="N198" s="241"/>
      <c r="O198" s="241"/>
      <c r="P198" s="241"/>
      <c r="Q198" s="241"/>
      <c r="R198" s="241"/>
      <c r="S198" s="241"/>
      <c r="T198" s="242"/>
      <c r="U198" s="241"/>
      <c r="V198" s="217"/>
      <c r="W198" s="217"/>
      <c r="X198" s="217"/>
      <c r="Y198" s="217"/>
      <c r="Z198" s="217"/>
      <c r="AA198" s="217"/>
      <c r="AB198" s="217"/>
      <c r="AC198" s="217"/>
      <c r="AD198" s="217"/>
      <c r="AE198" s="217" t="s">
        <v>123</v>
      </c>
      <c r="AF198" s="217">
        <v>0</v>
      </c>
      <c r="AG198" s="217"/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1" x14ac:dyDescent="0.2">
      <c r="A199" s="218"/>
      <c r="B199" s="228"/>
      <c r="C199" s="252" t="s">
        <v>254</v>
      </c>
      <c r="D199" s="231"/>
      <c r="E199" s="236">
        <v>2.7650000000000001</v>
      </c>
      <c r="F199" s="241"/>
      <c r="G199" s="241"/>
      <c r="H199" s="241"/>
      <c r="I199" s="241"/>
      <c r="J199" s="241"/>
      <c r="K199" s="241"/>
      <c r="L199" s="241"/>
      <c r="M199" s="241"/>
      <c r="N199" s="241"/>
      <c r="O199" s="241"/>
      <c r="P199" s="241"/>
      <c r="Q199" s="241"/>
      <c r="R199" s="241"/>
      <c r="S199" s="241"/>
      <c r="T199" s="242"/>
      <c r="U199" s="241"/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 t="s">
        <v>123</v>
      </c>
      <c r="AF199" s="217">
        <v>0</v>
      </c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 x14ac:dyDescent="0.2">
      <c r="A200" s="218"/>
      <c r="B200" s="228"/>
      <c r="C200" s="252" t="s">
        <v>255</v>
      </c>
      <c r="D200" s="231"/>
      <c r="E200" s="236">
        <v>1.33</v>
      </c>
      <c r="F200" s="241"/>
      <c r="G200" s="241"/>
      <c r="H200" s="241"/>
      <c r="I200" s="241"/>
      <c r="J200" s="241"/>
      <c r="K200" s="241"/>
      <c r="L200" s="241"/>
      <c r="M200" s="241"/>
      <c r="N200" s="241"/>
      <c r="O200" s="241"/>
      <c r="P200" s="241"/>
      <c r="Q200" s="241"/>
      <c r="R200" s="241"/>
      <c r="S200" s="241"/>
      <c r="T200" s="242"/>
      <c r="U200" s="241"/>
      <c r="V200" s="217"/>
      <c r="W200" s="217"/>
      <c r="X200" s="217"/>
      <c r="Y200" s="217"/>
      <c r="Z200" s="217"/>
      <c r="AA200" s="217"/>
      <c r="AB200" s="217"/>
      <c r="AC200" s="217"/>
      <c r="AD200" s="217"/>
      <c r="AE200" s="217" t="s">
        <v>123</v>
      </c>
      <c r="AF200" s="217">
        <v>0</v>
      </c>
      <c r="AG200" s="217"/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 x14ac:dyDescent="0.2">
      <c r="A201" s="218"/>
      <c r="B201" s="228"/>
      <c r="C201" s="253" t="s">
        <v>127</v>
      </c>
      <c r="D201" s="232"/>
      <c r="E201" s="237">
        <v>7.98</v>
      </c>
      <c r="F201" s="241"/>
      <c r="G201" s="241"/>
      <c r="H201" s="241"/>
      <c r="I201" s="241"/>
      <c r="J201" s="241"/>
      <c r="K201" s="241"/>
      <c r="L201" s="241"/>
      <c r="M201" s="241"/>
      <c r="N201" s="241"/>
      <c r="O201" s="241"/>
      <c r="P201" s="241"/>
      <c r="Q201" s="241"/>
      <c r="R201" s="241"/>
      <c r="S201" s="241"/>
      <c r="T201" s="242"/>
      <c r="U201" s="241"/>
      <c r="V201" s="217"/>
      <c r="W201" s="217"/>
      <c r="X201" s="217"/>
      <c r="Y201" s="217"/>
      <c r="Z201" s="217"/>
      <c r="AA201" s="217"/>
      <c r="AB201" s="217"/>
      <c r="AC201" s="217"/>
      <c r="AD201" s="217"/>
      <c r="AE201" s="217" t="s">
        <v>123</v>
      </c>
      <c r="AF201" s="217">
        <v>1</v>
      </c>
      <c r="AG201" s="217"/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outlineLevel="1" x14ac:dyDescent="0.2">
      <c r="A202" s="218">
        <v>32</v>
      </c>
      <c r="B202" s="228" t="s">
        <v>256</v>
      </c>
      <c r="C202" s="251" t="s">
        <v>257</v>
      </c>
      <c r="D202" s="230" t="s">
        <v>163</v>
      </c>
      <c r="E202" s="235">
        <v>-0.25491999999999998</v>
      </c>
      <c r="F202" s="241">
        <v>657.05</v>
      </c>
      <c r="G202" s="241">
        <v>-167.5</v>
      </c>
      <c r="H202" s="241">
        <v>0</v>
      </c>
      <c r="I202" s="241">
        <f>ROUND(E202*H202,2)</f>
        <v>0</v>
      </c>
      <c r="J202" s="241">
        <v>657.05</v>
      </c>
      <c r="K202" s="241">
        <f>ROUND(E202*J202,2)</f>
        <v>-167.5</v>
      </c>
      <c r="L202" s="241">
        <v>21</v>
      </c>
      <c r="M202" s="241">
        <f>G202*(1+L202/100)</f>
        <v>-202.67499999999998</v>
      </c>
      <c r="N202" s="241">
        <v>0</v>
      </c>
      <c r="O202" s="241">
        <f>ROUND(E202*N202,2)</f>
        <v>0</v>
      </c>
      <c r="P202" s="241">
        <v>0</v>
      </c>
      <c r="Q202" s="241">
        <f>ROUND(E202*P202,2)</f>
        <v>0</v>
      </c>
      <c r="R202" s="241"/>
      <c r="S202" s="241"/>
      <c r="T202" s="242">
        <v>0</v>
      </c>
      <c r="U202" s="241">
        <f>ROUND(E202*T202,2)</f>
        <v>0</v>
      </c>
      <c r="V202" s="217"/>
      <c r="W202" s="217"/>
      <c r="X202" s="217"/>
      <c r="Y202" s="217"/>
      <c r="Z202" s="217"/>
      <c r="AA202" s="217"/>
      <c r="AB202" s="217"/>
      <c r="AC202" s="217"/>
      <c r="AD202" s="217"/>
      <c r="AE202" s="217" t="s">
        <v>230</v>
      </c>
      <c r="AF202" s="217"/>
      <c r="AG202" s="217"/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">
      <c r="A203" s="218"/>
      <c r="B203" s="228"/>
      <c r="C203" s="252" t="s">
        <v>231</v>
      </c>
      <c r="D203" s="231"/>
      <c r="E203" s="236"/>
      <c r="F203" s="241"/>
      <c r="G203" s="241"/>
      <c r="H203" s="241"/>
      <c r="I203" s="241"/>
      <c r="J203" s="241"/>
      <c r="K203" s="241"/>
      <c r="L203" s="241"/>
      <c r="M203" s="241"/>
      <c r="N203" s="241"/>
      <c r="O203" s="241"/>
      <c r="P203" s="241"/>
      <c r="Q203" s="241"/>
      <c r="R203" s="241"/>
      <c r="S203" s="241"/>
      <c r="T203" s="242"/>
      <c r="U203" s="241"/>
      <c r="V203" s="217"/>
      <c r="W203" s="217"/>
      <c r="X203" s="217"/>
      <c r="Y203" s="217"/>
      <c r="Z203" s="217"/>
      <c r="AA203" s="217"/>
      <c r="AB203" s="217"/>
      <c r="AC203" s="217"/>
      <c r="AD203" s="217"/>
      <c r="AE203" s="217" t="s">
        <v>123</v>
      </c>
      <c r="AF203" s="217">
        <v>0</v>
      </c>
      <c r="AG203" s="217"/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1" x14ac:dyDescent="0.2">
      <c r="A204" s="218"/>
      <c r="B204" s="228"/>
      <c r="C204" s="252" t="s">
        <v>258</v>
      </c>
      <c r="D204" s="231"/>
      <c r="E204" s="236"/>
      <c r="F204" s="241"/>
      <c r="G204" s="241"/>
      <c r="H204" s="241"/>
      <c r="I204" s="241"/>
      <c r="J204" s="241"/>
      <c r="K204" s="241"/>
      <c r="L204" s="241"/>
      <c r="M204" s="241"/>
      <c r="N204" s="241"/>
      <c r="O204" s="241"/>
      <c r="P204" s="241"/>
      <c r="Q204" s="241"/>
      <c r="R204" s="241"/>
      <c r="S204" s="241"/>
      <c r="T204" s="242"/>
      <c r="U204" s="241"/>
      <c r="V204" s="217"/>
      <c r="W204" s="217"/>
      <c r="X204" s="217"/>
      <c r="Y204" s="217"/>
      <c r="Z204" s="217"/>
      <c r="AA204" s="217"/>
      <c r="AB204" s="217"/>
      <c r="AC204" s="217"/>
      <c r="AD204" s="217"/>
      <c r="AE204" s="217" t="s">
        <v>123</v>
      </c>
      <c r="AF204" s="217">
        <v>0</v>
      </c>
      <c r="AG204" s="217"/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1" x14ac:dyDescent="0.2">
      <c r="A205" s="218"/>
      <c r="B205" s="228"/>
      <c r="C205" s="252" t="s">
        <v>259</v>
      </c>
      <c r="D205" s="231"/>
      <c r="E205" s="236">
        <v>-0.25491999999999998</v>
      </c>
      <c r="F205" s="241"/>
      <c r="G205" s="241"/>
      <c r="H205" s="241"/>
      <c r="I205" s="241"/>
      <c r="J205" s="241"/>
      <c r="K205" s="241"/>
      <c r="L205" s="241"/>
      <c r="M205" s="241"/>
      <c r="N205" s="241"/>
      <c r="O205" s="241"/>
      <c r="P205" s="241"/>
      <c r="Q205" s="241"/>
      <c r="R205" s="241"/>
      <c r="S205" s="241"/>
      <c r="T205" s="242"/>
      <c r="U205" s="241"/>
      <c r="V205" s="217"/>
      <c r="W205" s="217"/>
      <c r="X205" s="217"/>
      <c r="Y205" s="217"/>
      <c r="Z205" s="217"/>
      <c r="AA205" s="217"/>
      <c r="AB205" s="217"/>
      <c r="AC205" s="217"/>
      <c r="AD205" s="217"/>
      <c r="AE205" s="217" t="s">
        <v>123</v>
      </c>
      <c r="AF205" s="217">
        <v>0</v>
      </c>
      <c r="AG205" s="217"/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x14ac:dyDescent="0.2">
      <c r="A206" s="224" t="s">
        <v>116</v>
      </c>
      <c r="B206" s="229" t="s">
        <v>87</v>
      </c>
      <c r="C206" s="254" t="s">
        <v>88</v>
      </c>
      <c r="D206" s="233"/>
      <c r="E206" s="238"/>
      <c r="F206" s="243"/>
      <c r="G206" s="243">
        <f>SUMIF(AE207:AE230,"&lt;&gt;NOR",G207:G230)</f>
        <v>-44404.39</v>
      </c>
      <c r="H206" s="243"/>
      <c r="I206" s="243">
        <f>SUM(I207:I230)</f>
        <v>-32640</v>
      </c>
      <c r="J206" s="243"/>
      <c r="K206" s="243">
        <f>SUM(K207:K230)</f>
        <v>-11764.39</v>
      </c>
      <c r="L206" s="243"/>
      <c r="M206" s="243">
        <f>SUM(M207:M230)</f>
        <v>-53729.311900000001</v>
      </c>
      <c r="N206" s="243"/>
      <c r="O206" s="243">
        <f>SUM(O207:O230)</f>
        <v>-0.05</v>
      </c>
      <c r="P206" s="243"/>
      <c r="Q206" s="243">
        <f>SUM(Q207:Q230)</f>
        <v>0</v>
      </c>
      <c r="R206" s="243"/>
      <c r="S206" s="243"/>
      <c r="T206" s="244"/>
      <c r="U206" s="243">
        <f>SUM(U207:U230)</f>
        <v>0</v>
      </c>
      <c r="AE206" t="s">
        <v>117</v>
      </c>
    </row>
    <row r="207" spans="1:60" outlineLevel="1" x14ac:dyDescent="0.2">
      <c r="A207" s="218">
        <v>33</v>
      </c>
      <c r="B207" s="228" t="s">
        <v>260</v>
      </c>
      <c r="C207" s="251" t="s">
        <v>261</v>
      </c>
      <c r="D207" s="230" t="s">
        <v>175</v>
      </c>
      <c r="E207" s="235">
        <v>-4</v>
      </c>
      <c r="F207" s="241">
        <v>162.35</v>
      </c>
      <c r="G207" s="241">
        <v>-649.4</v>
      </c>
      <c r="H207" s="241">
        <v>0</v>
      </c>
      <c r="I207" s="241">
        <f>ROUND(E207*H207,2)</f>
        <v>0</v>
      </c>
      <c r="J207" s="241">
        <v>162.35</v>
      </c>
      <c r="K207" s="241">
        <f>ROUND(E207*J207,2)</f>
        <v>-649.4</v>
      </c>
      <c r="L207" s="241">
        <v>21</v>
      </c>
      <c r="M207" s="241">
        <f>G207*(1+L207/100)</f>
        <v>-785.774</v>
      </c>
      <c r="N207" s="241">
        <v>8.5999999999999998E-4</v>
      </c>
      <c r="O207" s="241">
        <f>ROUND(E207*N207,2)</f>
        <v>0</v>
      </c>
      <c r="P207" s="241">
        <v>0</v>
      </c>
      <c r="Q207" s="241">
        <f>ROUND(E207*P207,2)</f>
        <v>0</v>
      </c>
      <c r="R207" s="241"/>
      <c r="S207" s="241"/>
      <c r="T207" s="242">
        <v>0</v>
      </c>
      <c r="U207" s="241">
        <f>ROUND(E207*T207,2)</f>
        <v>0</v>
      </c>
      <c r="V207" s="217"/>
      <c r="W207" s="217"/>
      <c r="X207" s="217"/>
      <c r="Y207" s="217"/>
      <c r="Z207" s="217"/>
      <c r="AA207" s="217"/>
      <c r="AB207" s="217"/>
      <c r="AC207" s="217"/>
      <c r="AD207" s="217"/>
      <c r="AE207" s="217" t="s">
        <v>236</v>
      </c>
      <c r="AF207" s="217"/>
      <c r="AG207" s="217"/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ht="22.5" outlineLevel="1" x14ac:dyDescent="0.2">
      <c r="A208" s="218"/>
      <c r="B208" s="228"/>
      <c r="C208" s="252" t="s">
        <v>122</v>
      </c>
      <c r="D208" s="231"/>
      <c r="E208" s="236"/>
      <c r="F208" s="241"/>
      <c r="G208" s="241"/>
      <c r="H208" s="241"/>
      <c r="I208" s="241"/>
      <c r="J208" s="241"/>
      <c r="K208" s="241"/>
      <c r="L208" s="241"/>
      <c r="M208" s="241"/>
      <c r="N208" s="241"/>
      <c r="O208" s="241"/>
      <c r="P208" s="241"/>
      <c r="Q208" s="241"/>
      <c r="R208" s="241"/>
      <c r="S208" s="241"/>
      <c r="T208" s="242"/>
      <c r="U208" s="241"/>
      <c r="V208" s="217"/>
      <c r="W208" s="217"/>
      <c r="X208" s="217"/>
      <c r="Y208" s="217"/>
      <c r="Z208" s="217"/>
      <c r="AA208" s="217"/>
      <c r="AB208" s="217"/>
      <c r="AC208" s="217"/>
      <c r="AD208" s="217"/>
      <c r="AE208" s="217" t="s">
        <v>123</v>
      </c>
      <c r="AF208" s="217">
        <v>0</v>
      </c>
      <c r="AG208" s="217"/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outlineLevel="1" x14ac:dyDescent="0.2">
      <c r="A209" s="218"/>
      <c r="B209" s="228"/>
      <c r="C209" s="252" t="s">
        <v>132</v>
      </c>
      <c r="D209" s="231"/>
      <c r="E209" s="236"/>
      <c r="F209" s="241"/>
      <c r="G209" s="241"/>
      <c r="H209" s="241"/>
      <c r="I209" s="241"/>
      <c r="J209" s="241"/>
      <c r="K209" s="241"/>
      <c r="L209" s="241"/>
      <c r="M209" s="241"/>
      <c r="N209" s="241"/>
      <c r="O209" s="241"/>
      <c r="P209" s="241"/>
      <c r="Q209" s="241"/>
      <c r="R209" s="241"/>
      <c r="S209" s="241"/>
      <c r="T209" s="242"/>
      <c r="U209" s="241"/>
      <c r="V209" s="217"/>
      <c r="W209" s="217"/>
      <c r="X209" s="217"/>
      <c r="Y209" s="217"/>
      <c r="Z209" s="217"/>
      <c r="AA209" s="217"/>
      <c r="AB209" s="217"/>
      <c r="AC209" s="217"/>
      <c r="AD209" s="217"/>
      <c r="AE209" s="217" t="s">
        <v>123</v>
      </c>
      <c r="AF209" s="217">
        <v>0</v>
      </c>
      <c r="AG209" s="217"/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outlineLevel="1" x14ac:dyDescent="0.2">
      <c r="A210" s="218"/>
      <c r="B210" s="228"/>
      <c r="C210" s="252" t="s">
        <v>262</v>
      </c>
      <c r="D210" s="231"/>
      <c r="E210" s="236">
        <v>-1</v>
      </c>
      <c r="F210" s="241"/>
      <c r="G210" s="241"/>
      <c r="H210" s="241"/>
      <c r="I210" s="241"/>
      <c r="J210" s="241"/>
      <c r="K210" s="241"/>
      <c r="L210" s="241"/>
      <c r="M210" s="241"/>
      <c r="N210" s="241"/>
      <c r="O210" s="241"/>
      <c r="P210" s="241"/>
      <c r="Q210" s="241"/>
      <c r="R210" s="241"/>
      <c r="S210" s="241"/>
      <c r="T210" s="242"/>
      <c r="U210" s="241"/>
      <c r="V210" s="217"/>
      <c r="W210" s="217"/>
      <c r="X210" s="217"/>
      <c r="Y210" s="217"/>
      <c r="Z210" s="217"/>
      <c r="AA210" s="217"/>
      <c r="AB210" s="217"/>
      <c r="AC210" s="217"/>
      <c r="AD210" s="217"/>
      <c r="AE210" s="217" t="s">
        <v>123</v>
      </c>
      <c r="AF210" s="217">
        <v>0</v>
      </c>
      <c r="AG210" s="217"/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 x14ac:dyDescent="0.2">
      <c r="A211" s="218"/>
      <c r="B211" s="228"/>
      <c r="C211" s="252" t="s">
        <v>263</v>
      </c>
      <c r="D211" s="231"/>
      <c r="E211" s="236">
        <v>-1</v>
      </c>
      <c r="F211" s="241"/>
      <c r="G211" s="241"/>
      <c r="H211" s="241"/>
      <c r="I211" s="241"/>
      <c r="J211" s="241"/>
      <c r="K211" s="241"/>
      <c r="L211" s="241"/>
      <c r="M211" s="241"/>
      <c r="N211" s="241"/>
      <c r="O211" s="241"/>
      <c r="P211" s="241"/>
      <c r="Q211" s="241"/>
      <c r="R211" s="241"/>
      <c r="S211" s="241"/>
      <c r="T211" s="242"/>
      <c r="U211" s="241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 t="s">
        <v>123</v>
      </c>
      <c r="AF211" s="217">
        <v>0</v>
      </c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">
      <c r="A212" s="218"/>
      <c r="B212" s="228"/>
      <c r="C212" s="253" t="s">
        <v>127</v>
      </c>
      <c r="D212" s="232"/>
      <c r="E212" s="237">
        <v>-2</v>
      </c>
      <c r="F212" s="241"/>
      <c r="G212" s="241"/>
      <c r="H212" s="241"/>
      <c r="I212" s="241"/>
      <c r="J212" s="241"/>
      <c r="K212" s="241"/>
      <c r="L212" s="241"/>
      <c r="M212" s="241"/>
      <c r="N212" s="241"/>
      <c r="O212" s="241"/>
      <c r="P212" s="241"/>
      <c r="Q212" s="241"/>
      <c r="R212" s="241"/>
      <c r="S212" s="241"/>
      <c r="T212" s="242"/>
      <c r="U212" s="241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 t="s">
        <v>123</v>
      </c>
      <c r="AF212" s="217">
        <v>1</v>
      </c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1" x14ac:dyDescent="0.2">
      <c r="A213" s="218"/>
      <c r="B213" s="228"/>
      <c r="C213" s="252" t="s">
        <v>205</v>
      </c>
      <c r="D213" s="231"/>
      <c r="E213" s="236"/>
      <c r="F213" s="241"/>
      <c r="G213" s="241"/>
      <c r="H213" s="241"/>
      <c r="I213" s="241"/>
      <c r="J213" s="241"/>
      <c r="K213" s="241"/>
      <c r="L213" s="241"/>
      <c r="M213" s="241"/>
      <c r="N213" s="241"/>
      <c r="O213" s="241"/>
      <c r="P213" s="241"/>
      <c r="Q213" s="241"/>
      <c r="R213" s="241"/>
      <c r="S213" s="241"/>
      <c r="T213" s="242"/>
      <c r="U213" s="241"/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 t="s">
        <v>123</v>
      </c>
      <c r="AF213" s="217">
        <v>0</v>
      </c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">
      <c r="A214" s="218"/>
      <c r="B214" s="228"/>
      <c r="C214" s="252" t="s">
        <v>264</v>
      </c>
      <c r="D214" s="231"/>
      <c r="E214" s="236">
        <v>-1</v>
      </c>
      <c r="F214" s="241"/>
      <c r="G214" s="241"/>
      <c r="H214" s="241"/>
      <c r="I214" s="241"/>
      <c r="J214" s="241"/>
      <c r="K214" s="241"/>
      <c r="L214" s="241"/>
      <c r="M214" s="241"/>
      <c r="N214" s="241"/>
      <c r="O214" s="241"/>
      <c r="P214" s="241"/>
      <c r="Q214" s="241"/>
      <c r="R214" s="241"/>
      <c r="S214" s="241"/>
      <c r="T214" s="242"/>
      <c r="U214" s="241"/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 t="s">
        <v>123</v>
      </c>
      <c r="AF214" s="217">
        <v>0</v>
      </c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">
      <c r="A215" s="218"/>
      <c r="B215" s="228"/>
      <c r="C215" s="252" t="s">
        <v>265</v>
      </c>
      <c r="D215" s="231"/>
      <c r="E215" s="236">
        <v>-1</v>
      </c>
      <c r="F215" s="241"/>
      <c r="G215" s="241"/>
      <c r="H215" s="241"/>
      <c r="I215" s="241"/>
      <c r="J215" s="241"/>
      <c r="K215" s="241"/>
      <c r="L215" s="241"/>
      <c r="M215" s="241"/>
      <c r="N215" s="241"/>
      <c r="O215" s="241"/>
      <c r="P215" s="241"/>
      <c r="Q215" s="241"/>
      <c r="R215" s="241"/>
      <c r="S215" s="241"/>
      <c r="T215" s="242"/>
      <c r="U215" s="241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 t="s">
        <v>123</v>
      </c>
      <c r="AF215" s="217">
        <v>0</v>
      </c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outlineLevel="1" x14ac:dyDescent="0.2">
      <c r="A216" s="218"/>
      <c r="B216" s="228"/>
      <c r="C216" s="253" t="s">
        <v>127</v>
      </c>
      <c r="D216" s="232"/>
      <c r="E216" s="237">
        <v>-2</v>
      </c>
      <c r="F216" s="241"/>
      <c r="G216" s="241"/>
      <c r="H216" s="241"/>
      <c r="I216" s="241"/>
      <c r="J216" s="241"/>
      <c r="K216" s="241"/>
      <c r="L216" s="241"/>
      <c r="M216" s="241"/>
      <c r="N216" s="241"/>
      <c r="O216" s="241"/>
      <c r="P216" s="241"/>
      <c r="Q216" s="241"/>
      <c r="R216" s="241"/>
      <c r="S216" s="241"/>
      <c r="T216" s="242"/>
      <c r="U216" s="241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 t="s">
        <v>123</v>
      </c>
      <c r="AF216" s="217">
        <v>1</v>
      </c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outlineLevel="1" x14ac:dyDescent="0.2">
      <c r="A217" s="218">
        <v>34</v>
      </c>
      <c r="B217" s="228" t="s">
        <v>266</v>
      </c>
      <c r="C217" s="251" t="s">
        <v>267</v>
      </c>
      <c r="D217" s="230" t="s">
        <v>175</v>
      </c>
      <c r="E217" s="235">
        <v>-1</v>
      </c>
      <c r="F217" s="241">
        <v>552.5</v>
      </c>
      <c r="G217" s="241">
        <v>-552.5</v>
      </c>
      <c r="H217" s="241">
        <v>0</v>
      </c>
      <c r="I217" s="241">
        <f>ROUND(E217*H217,2)</f>
        <v>0</v>
      </c>
      <c r="J217" s="241">
        <v>552.5</v>
      </c>
      <c r="K217" s="241">
        <f>ROUND(E217*J217,2)</f>
        <v>-552.5</v>
      </c>
      <c r="L217" s="241">
        <v>21</v>
      </c>
      <c r="M217" s="241">
        <f>G217*(1+L217/100)</f>
        <v>-668.52499999999998</v>
      </c>
      <c r="N217" s="241">
        <v>4.0000000000000002E-4</v>
      </c>
      <c r="O217" s="241">
        <f>ROUND(E217*N217,2)</f>
        <v>0</v>
      </c>
      <c r="P217" s="241">
        <v>0</v>
      </c>
      <c r="Q217" s="241">
        <f>ROUND(E217*P217,2)</f>
        <v>0</v>
      </c>
      <c r="R217" s="241"/>
      <c r="S217" s="241"/>
      <c r="T217" s="242">
        <v>0</v>
      </c>
      <c r="U217" s="241">
        <f>ROUND(E217*T217,2)</f>
        <v>0</v>
      </c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 t="s">
        <v>236</v>
      </c>
      <c r="AF217" s="217"/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ht="22.5" outlineLevel="1" x14ac:dyDescent="0.2">
      <c r="A218" s="218"/>
      <c r="B218" s="228"/>
      <c r="C218" s="252" t="s">
        <v>122</v>
      </c>
      <c r="D218" s="231"/>
      <c r="E218" s="236"/>
      <c r="F218" s="241"/>
      <c r="G218" s="241"/>
      <c r="H218" s="241"/>
      <c r="I218" s="241"/>
      <c r="J218" s="241"/>
      <c r="K218" s="241"/>
      <c r="L218" s="241"/>
      <c r="M218" s="241"/>
      <c r="N218" s="241"/>
      <c r="O218" s="241"/>
      <c r="P218" s="241"/>
      <c r="Q218" s="241"/>
      <c r="R218" s="241"/>
      <c r="S218" s="241"/>
      <c r="T218" s="242"/>
      <c r="U218" s="241"/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 t="s">
        <v>123</v>
      </c>
      <c r="AF218" s="217">
        <v>0</v>
      </c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1" x14ac:dyDescent="0.2">
      <c r="A219" s="218"/>
      <c r="B219" s="228"/>
      <c r="C219" s="252" t="s">
        <v>221</v>
      </c>
      <c r="D219" s="231"/>
      <c r="E219" s="236">
        <v>-1</v>
      </c>
      <c r="F219" s="241"/>
      <c r="G219" s="241"/>
      <c r="H219" s="241"/>
      <c r="I219" s="241"/>
      <c r="J219" s="241"/>
      <c r="K219" s="241"/>
      <c r="L219" s="241"/>
      <c r="M219" s="241"/>
      <c r="N219" s="241"/>
      <c r="O219" s="241"/>
      <c r="P219" s="241"/>
      <c r="Q219" s="241"/>
      <c r="R219" s="241"/>
      <c r="S219" s="241"/>
      <c r="T219" s="242"/>
      <c r="U219" s="241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 t="s">
        <v>123</v>
      </c>
      <c r="AF219" s="217">
        <v>0</v>
      </c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ht="45" outlineLevel="1" x14ac:dyDescent="0.2">
      <c r="A220" s="218">
        <v>35</v>
      </c>
      <c r="B220" s="228" t="s">
        <v>268</v>
      </c>
      <c r="C220" s="251" t="s">
        <v>269</v>
      </c>
      <c r="D220" s="230" t="s">
        <v>270</v>
      </c>
      <c r="E220" s="235">
        <v>-2</v>
      </c>
      <c r="F220" s="241">
        <v>5270</v>
      </c>
      <c r="G220" s="241">
        <v>-10540</v>
      </c>
      <c r="H220" s="241">
        <v>0</v>
      </c>
      <c r="I220" s="241">
        <f>ROUND(E220*H220,2)</f>
        <v>0</v>
      </c>
      <c r="J220" s="241">
        <v>5270</v>
      </c>
      <c r="K220" s="241">
        <f>ROUND(E220*J220,2)</f>
        <v>-10540</v>
      </c>
      <c r="L220" s="241">
        <v>21</v>
      </c>
      <c r="M220" s="241">
        <f>G220*(1+L220/100)</f>
        <v>-12753.4</v>
      </c>
      <c r="N220" s="241">
        <v>5.0000000000000001E-3</v>
      </c>
      <c r="O220" s="241">
        <f>ROUND(E220*N220,2)</f>
        <v>-0.01</v>
      </c>
      <c r="P220" s="241">
        <v>0</v>
      </c>
      <c r="Q220" s="241">
        <f>ROUND(E220*P220,2)</f>
        <v>0</v>
      </c>
      <c r="R220" s="241"/>
      <c r="S220" s="241"/>
      <c r="T220" s="242">
        <v>0</v>
      </c>
      <c r="U220" s="241">
        <f>ROUND(E220*T220,2)</f>
        <v>0</v>
      </c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 t="s">
        <v>236</v>
      </c>
      <c r="AF220" s="217"/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ht="22.5" outlineLevel="1" x14ac:dyDescent="0.2">
      <c r="A221" s="218"/>
      <c r="B221" s="228"/>
      <c r="C221" s="252" t="s">
        <v>122</v>
      </c>
      <c r="D221" s="231"/>
      <c r="E221" s="236"/>
      <c r="F221" s="241"/>
      <c r="G221" s="241"/>
      <c r="H221" s="241"/>
      <c r="I221" s="241"/>
      <c r="J221" s="241"/>
      <c r="K221" s="241"/>
      <c r="L221" s="241"/>
      <c r="M221" s="241"/>
      <c r="N221" s="241"/>
      <c r="O221" s="241"/>
      <c r="P221" s="241"/>
      <c r="Q221" s="241"/>
      <c r="R221" s="241"/>
      <c r="S221" s="241"/>
      <c r="T221" s="242"/>
      <c r="U221" s="241"/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 t="s">
        <v>123</v>
      </c>
      <c r="AF221" s="217">
        <v>0</v>
      </c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1" x14ac:dyDescent="0.2">
      <c r="A222" s="218"/>
      <c r="B222" s="228"/>
      <c r="C222" s="252" t="s">
        <v>271</v>
      </c>
      <c r="D222" s="231"/>
      <c r="E222" s="236">
        <v>-1</v>
      </c>
      <c r="F222" s="241"/>
      <c r="G222" s="241"/>
      <c r="H222" s="241"/>
      <c r="I222" s="241"/>
      <c r="J222" s="241"/>
      <c r="K222" s="241"/>
      <c r="L222" s="241"/>
      <c r="M222" s="241"/>
      <c r="N222" s="241"/>
      <c r="O222" s="241"/>
      <c r="P222" s="241"/>
      <c r="Q222" s="241"/>
      <c r="R222" s="241"/>
      <c r="S222" s="241"/>
      <c r="T222" s="242"/>
      <c r="U222" s="241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 t="s">
        <v>123</v>
      </c>
      <c r="AF222" s="217">
        <v>0</v>
      </c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1" x14ac:dyDescent="0.2">
      <c r="A223" s="218"/>
      <c r="B223" s="228"/>
      <c r="C223" s="252" t="s">
        <v>272</v>
      </c>
      <c r="D223" s="231"/>
      <c r="E223" s="236">
        <v>-1</v>
      </c>
      <c r="F223" s="241"/>
      <c r="G223" s="241"/>
      <c r="H223" s="241"/>
      <c r="I223" s="241"/>
      <c r="J223" s="241"/>
      <c r="K223" s="241"/>
      <c r="L223" s="241"/>
      <c r="M223" s="241"/>
      <c r="N223" s="241"/>
      <c r="O223" s="241"/>
      <c r="P223" s="241"/>
      <c r="Q223" s="241"/>
      <c r="R223" s="241"/>
      <c r="S223" s="241"/>
      <c r="T223" s="242"/>
      <c r="U223" s="241"/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 t="s">
        <v>123</v>
      </c>
      <c r="AF223" s="217">
        <v>0</v>
      </c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ht="45" outlineLevel="1" x14ac:dyDescent="0.2">
      <c r="A224" s="218">
        <v>36</v>
      </c>
      <c r="B224" s="228" t="s">
        <v>273</v>
      </c>
      <c r="C224" s="251" t="s">
        <v>274</v>
      </c>
      <c r="D224" s="230" t="s">
        <v>275</v>
      </c>
      <c r="E224" s="235">
        <v>-1</v>
      </c>
      <c r="F224" s="241">
        <v>22950</v>
      </c>
      <c r="G224" s="241">
        <v>-22950</v>
      </c>
      <c r="H224" s="241">
        <v>22950</v>
      </c>
      <c r="I224" s="241">
        <f>ROUND(E224*H224,2)</f>
        <v>-22950</v>
      </c>
      <c r="J224" s="241">
        <v>0</v>
      </c>
      <c r="K224" s="241">
        <f>ROUND(E224*J224,2)</f>
        <v>0</v>
      </c>
      <c r="L224" s="241">
        <v>21</v>
      </c>
      <c r="M224" s="241">
        <f>G224*(1+L224/100)</f>
        <v>-27769.5</v>
      </c>
      <c r="N224" s="241">
        <v>2.7E-2</v>
      </c>
      <c r="O224" s="241">
        <f>ROUND(E224*N224,2)</f>
        <v>-0.03</v>
      </c>
      <c r="P224" s="241">
        <v>0</v>
      </c>
      <c r="Q224" s="241">
        <f>ROUND(E224*P224,2)</f>
        <v>0</v>
      </c>
      <c r="R224" s="241"/>
      <c r="S224" s="241"/>
      <c r="T224" s="242">
        <v>0</v>
      </c>
      <c r="U224" s="241">
        <f>ROUND(E224*T224,2)</f>
        <v>0</v>
      </c>
      <c r="V224" s="217"/>
      <c r="W224" s="217"/>
      <c r="X224" s="217"/>
      <c r="Y224" s="217"/>
      <c r="Z224" s="217"/>
      <c r="AA224" s="217"/>
      <c r="AB224" s="217"/>
      <c r="AC224" s="217"/>
      <c r="AD224" s="217"/>
      <c r="AE224" s="217" t="s">
        <v>249</v>
      </c>
      <c r="AF224" s="217"/>
      <c r="AG224" s="217"/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ht="45" outlineLevel="1" x14ac:dyDescent="0.2">
      <c r="A225" s="218">
        <v>37</v>
      </c>
      <c r="B225" s="228" t="s">
        <v>276</v>
      </c>
      <c r="C225" s="251" t="s">
        <v>277</v>
      </c>
      <c r="D225" s="230" t="s">
        <v>270</v>
      </c>
      <c r="E225" s="235">
        <v>-1</v>
      </c>
      <c r="F225" s="241">
        <v>4930</v>
      </c>
      <c r="G225" s="241">
        <v>-4930</v>
      </c>
      <c r="H225" s="241">
        <v>4930</v>
      </c>
      <c r="I225" s="241">
        <f>ROUND(E225*H225,2)</f>
        <v>-4930</v>
      </c>
      <c r="J225" s="241">
        <v>0</v>
      </c>
      <c r="K225" s="241">
        <f>ROUND(E225*J225,2)</f>
        <v>0</v>
      </c>
      <c r="L225" s="241">
        <v>21</v>
      </c>
      <c r="M225" s="241">
        <f>G225*(1+L225/100)</f>
        <v>-5965.3</v>
      </c>
      <c r="N225" s="241">
        <v>1E-3</v>
      </c>
      <c r="O225" s="241">
        <f>ROUND(E225*N225,2)</f>
        <v>0</v>
      </c>
      <c r="P225" s="241">
        <v>0</v>
      </c>
      <c r="Q225" s="241">
        <f>ROUND(E225*P225,2)</f>
        <v>0</v>
      </c>
      <c r="R225" s="241"/>
      <c r="S225" s="241"/>
      <c r="T225" s="242">
        <v>0</v>
      </c>
      <c r="U225" s="241">
        <f>ROUND(E225*T225,2)</f>
        <v>0</v>
      </c>
      <c r="V225" s="217"/>
      <c r="W225" s="217"/>
      <c r="X225" s="217"/>
      <c r="Y225" s="217"/>
      <c r="Z225" s="217"/>
      <c r="AA225" s="217"/>
      <c r="AB225" s="217"/>
      <c r="AC225" s="217"/>
      <c r="AD225" s="217"/>
      <c r="AE225" s="217" t="s">
        <v>249</v>
      </c>
      <c r="AF225" s="217"/>
      <c r="AG225" s="217"/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ht="45" outlineLevel="1" x14ac:dyDescent="0.2">
      <c r="A226" s="218">
        <v>38</v>
      </c>
      <c r="B226" s="228" t="s">
        <v>278</v>
      </c>
      <c r="C226" s="251" t="s">
        <v>279</v>
      </c>
      <c r="D226" s="230" t="s">
        <v>270</v>
      </c>
      <c r="E226" s="235">
        <v>-1</v>
      </c>
      <c r="F226" s="241">
        <v>4760</v>
      </c>
      <c r="G226" s="241">
        <v>-4760</v>
      </c>
      <c r="H226" s="241">
        <v>4760</v>
      </c>
      <c r="I226" s="241">
        <f>ROUND(E226*H226,2)</f>
        <v>-4760</v>
      </c>
      <c r="J226" s="241">
        <v>0</v>
      </c>
      <c r="K226" s="241">
        <f>ROUND(E226*J226,2)</f>
        <v>0</v>
      </c>
      <c r="L226" s="241">
        <v>21</v>
      </c>
      <c r="M226" s="241">
        <f>G226*(1+L226/100)</f>
        <v>-5759.5999999999995</v>
      </c>
      <c r="N226" s="241">
        <v>5.0000000000000001E-3</v>
      </c>
      <c r="O226" s="241">
        <f>ROUND(E226*N226,2)</f>
        <v>-0.01</v>
      </c>
      <c r="P226" s="241">
        <v>0</v>
      </c>
      <c r="Q226" s="241">
        <f>ROUND(E226*P226,2)</f>
        <v>0</v>
      </c>
      <c r="R226" s="241"/>
      <c r="S226" s="241"/>
      <c r="T226" s="242">
        <v>0</v>
      </c>
      <c r="U226" s="241">
        <f>ROUND(E226*T226,2)</f>
        <v>0</v>
      </c>
      <c r="V226" s="217"/>
      <c r="W226" s="217"/>
      <c r="X226" s="217"/>
      <c r="Y226" s="217"/>
      <c r="Z226" s="217"/>
      <c r="AA226" s="217"/>
      <c r="AB226" s="217"/>
      <c r="AC226" s="217"/>
      <c r="AD226" s="217"/>
      <c r="AE226" s="217" t="s">
        <v>249</v>
      </c>
      <c r="AF226" s="217"/>
      <c r="AG226" s="217"/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1" x14ac:dyDescent="0.2">
      <c r="A227" s="218">
        <v>39</v>
      </c>
      <c r="B227" s="228" t="s">
        <v>280</v>
      </c>
      <c r="C227" s="251" t="s">
        <v>281</v>
      </c>
      <c r="D227" s="230" t="s">
        <v>163</v>
      </c>
      <c r="E227" s="235">
        <v>-4.684E-2</v>
      </c>
      <c r="F227" s="241">
        <v>480.25</v>
      </c>
      <c r="G227" s="241">
        <v>-22.49</v>
      </c>
      <c r="H227" s="241">
        <v>0</v>
      </c>
      <c r="I227" s="241">
        <f>ROUND(E227*H227,2)</f>
        <v>0</v>
      </c>
      <c r="J227" s="241">
        <v>480.25</v>
      </c>
      <c r="K227" s="241">
        <f>ROUND(E227*J227,2)</f>
        <v>-22.49</v>
      </c>
      <c r="L227" s="241">
        <v>21</v>
      </c>
      <c r="M227" s="241">
        <f>G227*(1+L227/100)</f>
        <v>-27.212899999999998</v>
      </c>
      <c r="N227" s="241">
        <v>0</v>
      </c>
      <c r="O227" s="241">
        <f>ROUND(E227*N227,2)</f>
        <v>0</v>
      </c>
      <c r="P227" s="241">
        <v>0</v>
      </c>
      <c r="Q227" s="241">
        <f>ROUND(E227*P227,2)</f>
        <v>0</v>
      </c>
      <c r="R227" s="241"/>
      <c r="S227" s="241"/>
      <c r="T227" s="242">
        <v>0</v>
      </c>
      <c r="U227" s="241">
        <f>ROUND(E227*T227,2)</f>
        <v>0</v>
      </c>
      <c r="V227" s="217"/>
      <c r="W227" s="217"/>
      <c r="X227" s="217"/>
      <c r="Y227" s="217"/>
      <c r="Z227" s="217"/>
      <c r="AA227" s="217"/>
      <c r="AB227" s="217"/>
      <c r="AC227" s="217"/>
      <c r="AD227" s="217"/>
      <c r="AE227" s="217" t="s">
        <v>230</v>
      </c>
      <c r="AF227" s="217"/>
      <c r="AG227" s="217"/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outlineLevel="1" x14ac:dyDescent="0.2">
      <c r="A228" s="218"/>
      <c r="B228" s="228"/>
      <c r="C228" s="252" t="s">
        <v>231</v>
      </c>
      <c r="D228" s="231"/>
      <c r="E228" s="236"/>
      <c r="F228" s="241"/>
      <c r="G228" s="241"/>
      <c r="H228" s="241"/>
      <c r="I228" s="241"/>
      <c r="J228" s="241"/>
      <c r="K228" s="241"/>
      <c r="L228" s="241"/>
      <c r="M228" s="241"/>
      <c r="N228" s="241"/>
      <c r="O228" s="241"/>
      <c r="P228" s="241"/>
      <c r="Q228" s="241"/>
      <c r="R228" s="241"/>
      <c r="S228" s="241"/>
      <c r="T228" s="242"/>
      <c r="U228" s="241"/>
      <c r="V228" s="217"/>
      <c r="W228" s="217"/>
      <c r="X228" s="217"/>
      <c r="Y228" s="217"/>
      <c r="Z228" s="217"/>
      <c r="AA228" s="217"/>
      <c r="AB228" s="217"/>
      <c r="AC228" s="217"/>
      <c r="AD228" s="217"/>
      <c r="AE228" s="217" t="s">
        <v>123</v>
      </c>
      <c r="AF228" s="217">
        <v>0</v>
      </c>
      <c r="AG228" s="217"/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1" x14ac:dyDescent="0.2">
      <c r="A229" s="218"/>
      <c r="B229" s="228"/>
      <c r="C229" s="252" t="s">
        <v>282</v>
      </c>
      <c r="D229" s="231"/>
      <c r="E229" s="236"/>
      <c r="F229" s="241"/>
      <c r="G229" s="241"/>
      <c r="H229" s="241"/>
      <c r="I229" s="241"/>
      <c r="J229" s="241"/>
      <c r="K229" s="241"/>
      <c r="L229" s="241"/>
      <c r="M229" s="241"/>
      <c r="N229" s="241"/>
      <c r="O229" s="241"/>
      <c r="P229" s="241"/>
      <c r="Q229" s="241"/>
      <c r="R229" s="241"/>
      <c r="S229" s="241"/>
      <c r="T229" s="242"/>
      <c r="U229" s="241"/>
      <c r="V229" s="217"/>
      <c r="W229" s="217"/>
      <c r="X229" s="217"/>
      <c r="Y229" s="217"/>
      <c r="Z229" s="217"/>
      <c r="AA229" s="217"/>
      <c r="AB229" s="217"/>
      <c r="AC229" s="217"/>
      <c r="AD229" s="217"/>
      <c r="AE229" s="217" t="s">
        <v>123</v>
      </c>
      <c r="AF229" s="217">
        <v>0</v>
      </c>
      <c r="AG229" s="217"/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outlineLevel="1" x14ac:dyDescent="0.2">
      <c r="A230" s="218"/>
      <c r="B230" s="228"/>
      <c r="C230" s="252" t="s">
        <v>283</v>
      </c>
      <c r="D230" s="231"/>
      <c r="E230" s="236">
        <v>-4.684E-2</v>
      </c>
      <c r="F230" s="241"/>
      <c r="G230" s="241"/>
      <c r="H230" s="241"/>
      <c r="I230" s="241"/>
      <c r="J230" s="241"/>
      <c r="K230" s="241"/>
      <c r="L230" s="241"/>
      <c r="M230" s="241"/>
      <c r="N230" s="241"/>
      <c r="O230" s="241"/>
      <c r="P230" s="241"/>
      <c r="Q230" s="241"/>
      <c r="R230" s="241"/>
      <c r="S230" s="241"/>
      <c r="T230" s="242"/>
      <c r="U230" s="241"/>
      <c r="V230" s="217"/>
      <c r="W230" s="217"/>
      <c r="X230" s="217"/>
      <c r="Y230" s="217"/>
      <c r="Z230" s="217"/>
      <c r="AA230" s="217"/>
      <c r="AB230" s="217"/>
      <c r="AC230" s="217"/>
      <c r="AD230" s="217"/>
      <c r="AE230" s="217" t="s">
        <v>123</v>
      </c>
      <c r="AF230" s="217">
        <v>0</v>
      </c>
      <c r="AG230" s="217"/>
      <c r="AH230" s="217"/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x14ac:dyDescent="0.2">
      <c r="A231" s="224" t="s">
        <v>116</v>
      </c>
      <c r="B231" s="229" t="s">
        <v>89</v>
      </c>
      <c r="C231" s="254" t="s">
        <v>90</v>
      </c>
      <c r="D231" s="233"/>
      <c r="E231" s="238"/>
      <c r="F231" s="243"/>
      <c r="G231" s="243">
        <f>SUMIF(AE232:AE259,"&lt;&gt;NOR",G232:G259)</f>
        <v>1312.41</v>
      </c>
      <c r="H231" s="243"/>
      <c r="I231" s="243">
        <f>SUM(I232:I259)</f>
        <v>0</v>
      </c>
      <c r="J231" s="243"/>
      <c r="K231" s="243">
        <f>SUM(K232:K259)</f>
        <v>1312.41</v>
      </c>
      <c r="L231" s="243"/>
      <c r="M231" s="243">
        <f>SUM(M232:M259)</f>
        <v>1588.0160999999998</v>
      </c>
      <c r="N231" s="243"/>
      <c r="O231" s="243">
        <f>SUM(O232:O259)</f>
        <v>0</v>
      </c>
      <c r="P231" s="243"/>
      <c r="Q231" s="243">
        <f>SUM(Q232:Q259)</f>
        <v>0</v>
      </c>
      <c r="R231" s="243"/>
      <c r="S231" s="243"/>
      <c r="T231" s="244"/>
      <c r="U231" s="243">
        <f>SUM(U232:U259)</f>
        <v>0</v>
      </c>
      <c r="AE231" t="s">
        <v>117</v>
      </c>
    </row>
    <row r="232" spans="1:60" outlineLevel="1" x14ac:dyDescent="0.2">
      <c r="A232" s="218">
        <v>40</v>
      </c>
      <c r="B232" s="228" t="s">
        <v>284</v>
      </c>
      <c r="C232" s="251" t="s">
        <v>285</v>
      </c>
      <c r="D232" s="230" t="s">
        <v>163</v>
      </c>
      <c r="E232" s="235">
        <v>0.372</v>
      </c>
      <c r="F232" s="241">
        <v>160</v>
      </c>
      <c r="G232" s="241">
        <v>59.52</v>
      </c>
      <c r="H232" s="241">
        <v>0</v>
      </c>
      <c r="I232" s="241">
        <f>ROUND(E232*H232,2)</f>
        <v>0</v>
      </c>
      <c r="J232" s="241">
        <v>160</v>
      </c>
      <c r="K232" s="241">
        <f>ROUND(E232*J232,2)</f>
        <v>59.52</v>
      </c>
      <c r="L232" s="241">
        <v>21</v>
      </c>
      <c r="M232" s="241">
        <f>G232*(1+L232/100)</f>
        <v>72.019199999999998</v>
      </c>
      <c r="N232" s="241">
        <v>0</v>
      </c>
      <c r="O232" s="241">
        <f>ROUND(E232*N232,2)</f>
        <v>0</v>
      </c>
      <c r="P232" s="241">
        <v>0</v>
      </c>
      <c r="Q232" s="241">
        <f>ROUND(E232*P232,2)</f>
        <v>0</v>
      </c>
      <c r="R232" s="241"/>
      <c r="S232" s="241"/>
      <c r="T232" s="242">
        <v>0</v>
      </c>
      <c r="U232" s="241">
        <f>ROUND(E232*T232,2)</f>
        <v>0</v>
      </c>
      <c r="V232" s="217"/>
      <c r="W232" s="217"/>
      <c r="X232" s="217"/>
      <c r="Y232" s="217"/>
      <c r="Z232" s="217"/>
      <c r="AA232" s="217"/>
      <c r="AB232" s="217"/>
      <c r="AC232" s="217"/>
      <c r="AD232" s="217"/>
      <c r="AE232" s="217" t="s">
        <v>286</v>
      </c>
      <c r="AF232" s="217"/>
      <c r="AG232" s="217"/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ht="22.5" outlineLevel="1" x14ac:dyDescent="0.2">
      <c r="A233" s="218"/>
      <c r="B233" s="228"/>
      <c r="C233" s="252" t="s">
        <v>287</v>
      </c>
      <c r="D233" s="231"/>
      <c r="E233" s="236"/>
      <c r="F233" s="241"/>
      <c r="G233" s="241"/>
      <c r="H233" s="241"/>
      <c r="I233" s="241"/>
      <c r="J233" s="241"/>
      <c r="K233" s="241"/>
      <c r="L233" s="241"/>
      <c r="M233" s="241"/>
      <c r="N233" s="241"/>
      <c r="O233" s="241"/>
      <c r="P233" s="241"/>
      <c r="Q233" s="241"/>
      <c r="R233" s="241"/>
      <c r="S233" s="241"/>
      <c r="T233" s="242"/>
      <c r="U233" s="241"/>
      <c r="V233" s="217"/>
      <c r="W233" s="217"/>
      <c r="X233" s="217"/>
      <c r="Y233" s="217"/>
      <c r="Z233" s="217"/>
      <c r="AA233" s="217"/>
      <c r="AB233" s="217"/>
      <c r="AC233" s="217"/>
      <c r="AD233" s="217"/>
      <c r="AE233" s="217" t="s">
        <v>123</v>
      </c>
      <c r="AF233" s="217">
        <v>0</v>
      </c>
      <c r="AG233" s="217"/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1" x14ac:dyDescent="0.2">
      <c r="A234" s="218"/>
      <c r="B234" s="228"/>
      <c r="C234" s="252" t="s">
        <v>288</v>
      </c>
      <c r="D234" s="231"/>
      <c r="E234" s="236"/>
      <c r="F234" s="241"/>
      <c r="G234" s="241"/>
      <c r="H234" s="241"/>
      <c r="I234" s="241"/>
      <c r="J234" s="241"/>
      <c r="K234" s="241"/>
      <c r="L234" s="241"/>
      <c r="M234" s="241"/>
      <c r="N234" s="241"/>
      <c r="O234" s="241"/>
      <c r="P234" s="241"/>
      <c r="Q234" s="241"/>
      <c r="R234" s="241"/>
      <c r="S234" s="241"/>
      <c r="T234" s="242"/>
      <c r="U234" s="241"/>
      <c r="V234" s="217"/>
      <c r="W234" s="217"/>
      <c r="X234" s="217"/>
      <c r="Y234" s="217"/>
      <c r="Z234" s="217"/>
      <c r="AA234" s="217"/>
      <c r="AB234" s="217"/>
      <c r="AC234" s="217"/>
      <c r="AD234" s="217"/>
      <c r="AE234" s="217" t="s">
        <v>123</v>
      </c>
      <c r="AF234" s="217">
        <v>0</v>
      </c>
      <c r="AG234" s="217"/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1" x14ac:dyDescent="0.2">
      <c r="A235" s="218"/>
      <c r="B235" s="228"/>
      <c r="C235" s="252" t="s">
        <v>289</v>
      </c>
      <c r="D235" s="231"/>
      <c r="E235" s="236">
        <v>0.372</v>
      </c>
      <c r="F235" s="241"/>
      <c r="G235" s="241"/>
      <c r="H235" s="241"/>
      <c r="I235" s="241"/>
      <c r="J235" s="241"/>
      <c r="K235" s="241"/>
      <c r="L235" s="241"/>
      <c r="M235" s="241"/>
      <c r="N235" s="241"/>
      <c r="O235" s="241"/>
      <c r="P235" s="241"/>
      <c r="Q235" s="241"/>
      <c r="R235" s="241"/>
      <c r="S235" s="241"/>
      <c r="T235" s="242"/>
      <c r="U235" s="241"/>
      <c r="V235" s="217"/>
      <c r="W235" s="217"/>
      <c r="X235" s="217"/>
      <c r="Y235" s="217"/>
      <c r="Z235" s="217"/>
      <c r="AA235" s="217"/>
      <c r="AB235" s="217"/>
      <c r="AC235" s="217"/>
      <c r="AD235" s="217"/>
      <c r="AE235" s="217" t="s">
        <v>123</v>
      </c>
      <c r="AF235" s="217">
        <v>0</v>
      </c>
      <c r="AG235" s="217"/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1" x14ac:dyDescent="0.2">
      <c r="A236" s="218">
        <v>41</v>
      </c>
      <c r="B236" s="228" t="s">
        <v>290</v>
      </c>
      <c r="C236" s="251" t="s">
        <v>291</v>
      </c>
      <c r="D236" s="230" t="s">
        <v>163</v>
      </c>
      <c r="E236" s="235">
        <v>0.372</v>
      </c>
      <c r="F236" s="241">
        <v>95</v>
      </c>
      <c r="G236" s="241">
        <v>35.340000000000003</v>
      </c>
      <c r="H236" s="241">
        <v>0</v>
      </c>
      <c r="I236" s="241">
        <f>ROUND(E236*H236,2)</f>
        <v>0</v>
      </c>
      <c r="J236" s="241">
        <v>95</v>
      </c>
      <c r="K236" s="241">
        <f>ROUND(E236*J236,2)</f>
        <v>35.340000000000003</v>
      </c>
      <c r="L236" s="241">
        <v>21</v>
      </c>
      <c r="M236" s="241">
        <f>G236*(1+L236/100)</f>
        <v>42.761400000000002</v>
      </c>
      <c r="N236" s="241">
        <v>0</v>
      </c>
      <c r="O236" s="241">
        <f>ROUND(E236*N236,2)</f>
        <v>0</v>
      </c>
      <c r="P236" s="241">
        <v>0</v>
      </c>
      <c r="Q236" s="241">
        <f>ROUND(E236*P236,2)</f>
        <v>0</v>
      </c>
      <c r="R236" s="241"/>
      <c r="S236" s="241"/>
      <c r="T236" s="242">
        <v>0</v>
      </c>
      <c r="U236" s="241">
        <f>ROUND(E236*T236,2)</f>
        <v>0</v>
      </c>
      <c r="V236" s="217"/>
      <c r="W236" s="217"/>
      <c r="X236" s="217"/>
      <c r="Y236" s="217"/>
      <c r="Z236" s="217"/>
      <c r="AA236" s="217"/>
      <c r="AB236" s="217"/>
      <c r="AC236" s="217"/>
      <c r="AD236" s="217"/>
      <c r="AE236" s="217" t="s">
        <v>286</v>
      </c>
      <c r="AF236" s="217"/>
      <c r="AG236" s="217"/>
      <c r="AH236" s="217"/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ht="22.5" outlineLevel="1" x14ac:dyDescent="0.2">
      <c r="A237" s="218"/>
      <c r="B237" s="228"/>
      <c r="C237" s="252" t="s">
        <v>287</v>
      </c>
      <c r="D237" s="231"/>
      <c r="E237" s="236"/>
      <c r="F237" s="241"/>
      <c r="G237" s="241"/>
      <c r="H237" s="241"/>
      <c r="I237" s="241"/>
      <c r="J237" s="241"/>
      <c r="K237" s="241"/>
      <c r="L237" s="241"/>
      <c r="M237" s="241"/>
      <c r="N237" s="241"/>
      <c r="O237" s="241"/>
      <c r="P237" s="241"/>
      <c r="Q237" s="241"/>
      <c r="R237" s="241"/>
      <c r="S237" s="241"/>
      <c r="T237" s="242"/>
      <c r="U237" s="241"/>
      <c r="V237" s="217"/>
      <c r="W237" s="217"/>
      <c r="X237" s="217"/>
      <c r="Y237" s="217"/>
      <c r="Z237" s="217"/>
      <c r="AA237" s="217"/>
      <c r="AB237" s="217"/>
      <c r="AC237" s="217"/>
      <c r="AD237" s="217"/>
      <c r="AE237" s="217" t="s">
        <v>123</v>
      </c>
      <c r="AF237" s="217">
        <v>0</v>
      </c>
      <c r="AG237" s="217"/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1" x14ac:dyDescent="0.2">
      <c r="A238" s="218"/>
      <c r="B238" s="228"/>
      <c r="C238" s="252" t="s">
        <v>288</v>
      </c>
      <c r="D238" s="231"/>
      <c r="E238" s="236"/>
      <c r="F238" s="241"/>
      <c r="G238" s="241"/>
      <c r="H238" s="241"/>
      <c r="I238" s="241"/>
      <c r="J238" s="241"/>
      <c r="K238" s="241"/>
      <c r="L238" s="241"/>
      <c r="M238" s="241"/>
      <c r="N238" s="241"/>
      <c r="O238" s="241"/>
      <c r="P238" s="241"/>
      <c r="Q238" s="241"/>
      <c r="R238" s="241"/>
      <c r="S238" s="241"/>
      <c r="T238" s="242"/>
      <c r="U238" s="241"/>
      <c r="V238" s="217"/>
      <c r="W238" s="217"/>
      <c r="X238" s="217"/>
      <c r="Y238" s="217"/>
      <c r="Z238" s="217"/>
      <c r="AA238" s="217"/>
      <c r="AB238" s="217"/>
      <c r="AC238" s="217"/>
      <c r="AD238" s="217"/>
      <c r="AE238" s="217" t="s">
        <v>123</v>
      </c>
      <c r="AF238" s="217">
        <v>0</v>
      </c>
      <c r="AG238" s="217"/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1" x14ac:dyDescent="0.2">
      <c r="A239" s="218"/>
      <c r="B239" s="228"/>
      <c r="C239" s="252" t="s">
        <v>289</v>
      </c>
      <c r="D239" s="231"/>
      <c r="E239" s="236">
        <v>0.372</v>
      </c>
      <c r="F239" s="241"/>
      <c r="G239" s="241"/>
      <c r="H239" s="241"/>
      <c r="I239" s="241"/>
      <c r="J239" s="241"/>
      <c r="K239" s="241"/>
      <c r="L239" s="241"/>
      <c r="M239" s="241"/>
      <c r="N239" s="241"/>
      <c r="O239" s="241"/>
      <c r="P239" s="241"/>
      <c r="Q239" s="241"/>
      <c r="R239" s="241"/>
      <c r="S239" s="241"/>
      <c r="T239" s="242"/>
      <c r="U239" s="241"/>
      <c r="V239" s="217"/>
      <c r="W239" s="217"/>
      <c r="X239" s="217"/>
      <c r="Y239" s="217"/>
      <c r="Z239" s="217"/>
      <c r="AA239" s="217"/>
      <c r="AB239" s="217"/>
      <c r="AC239" s="217"/>
      <c r="AD239" s="217"/>
      <c r="AE239" s="217" t="s">
        <v>123</v>
      </c>
      <c r="AF239" s="217">
        <v>0</v>
      </c>
      <c r="AG239" s="217"/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1" x14ac:dyDescent="0.2">
      <c r="A240" s="218">
        <v>42</v>
      </c>
      <c r="B240" s="228" t="s">
        <v>292</v>
      </c>
      <c r="C240" s="251" t="s">
        <v>293</v>
      </c>
      <c r="D240" s="230" t="s">
        <v>163</v>
      </c>
      <c r="E240" s="235">
        <v>5.952</v>
      </c>
      <c r="F240" s="241">
        <v>180</v>
      </c>
      <c r="G240" s="241">
        <v>1071.3599999999999</v>
      </c>
      <c r="H240" s="241">
        <v>0</v>
      </c>
      <c r="I240" s="241">
        <f>ROUND(E240*H240,2)</f>
        <v>0</v>
      </c>
      <c r="J240" s="241">
        <v>180</v>
      </c>
      <c r="K240" s="241">
        <f>ROUND(E240*J240,2)</f>
        <v>1071.3599999999999</v>
      </c>
      <c r="L240" s="241">
        <v>21</v>
      </c>
      <c r="M240" s="241">
        <f>G240*(1+L240/100)</f>
        <v>1296.3455999999999</v>
      </c>
      <c r="N240" s="241">
        <v>0</v>
      </c>
      <c r="O240" s="241">
        <f>ROUND(E240*N240,2)</f>
        <v>0</v>
      </c>
      <c r="P240" s="241">
        <v>0</v>
      </c>
      <c r="Q240" s="241">
        <f>ROUND(E240*P240,2)</f>
        <v>0</v>
      </c>
      <c r="R240" s="241"/>
      <c r="S240" s="241"/>
      <c r="T240" s="242">
        <v>0</v>
      </c>
      <c r="U240" s="241">
        <f>ROUND(E240*T240,2)</f>
        <v>0</v>
      </c>
      <c r="V240" s="217"/>
      <c r="W240" s="217"/>
      <c r="X240" s="217"/>
      <c r="Y240" s="217"/>
      <c r="Z240" s="217"/>
      <c r="AA240" s="217"/>
      <c r="AB240" s="217"/>
      <c r="AC240" s="217"/>
      <c r="AD240" s="217"/>
      <c r="AE240" s="217" t="s">
        <v>286</v>
      </c>
      <c r="AF240" s="217"/>
      <c r="AG240" s="217"/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ht="22.5" outlineLevel="1" x14ac:dyDescent="0.2">
      <c r="A241" s="218"/>
      <c r="B241" s="228"/>
      <c r="C241" s="252" t="s">
        <v>287</v>
      </c>
      <c r="D241" s="231"/>
      <c r="E241" s="236"/>
      <c r="F241" s="241"/>
      <c r="G241" s="241"/>
      <c r="H241" s="241"/>
      <c r="I241" s="241"/>
      <c r="J241" s="241"/>
      <c r="K241" s="241"/>
      <c r="L241" s="241"/>
      <c r="M241" s="241"/>
      <c r="N241" s="241"/>
      <c r="O241" s="241"/>
      <c r="P241" s="241"/>
      <c r="Q241" s="241"/>
      <c r="R241" s="241"/>
      <c r="S241" s="241"/>
      <c r="T241" s="242"/>
      <c r="U241" s="241"/>
      <c r="V241" s="217"/>
      <c r="W241" s="217"/>
      <c r="X241" s="217"/>
      <c r="Y241" s="217"/>
      <c r="Z241" s="217"/>
      <c r="AA241" s="217"/>
      <c r="AB241" s="217"/>
      <c r="AC241" s="217"/>
      <c r="AD241" s="217"/>
      <c r="AE241" s="217" t="s">
        <v>123</v>
      </c>
      <c r="AF241" s="217">
        <v>0</v>
      </c>
      <c r="AG241" s="217"/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outlineLevel="1" x14ac:dyDescent="0.2">
      <c r="A242" s="218"/>
      <c r="B242" s="228"/>
      <c r="C242" s="252" t="s">
        <v>288</v>
      </c>
      <c r="D242" s="231"/>
      <c r="E242" s="236"/>
      <c r="F242" s="241"/>
      <c r="G242" s="241"/>
      <c r="H242" s="241"/>
      <c r="I242" s="241"/>
      <c r="J242" s="241"/>
      <c r="K242" s="241"/>
      <c r="L242" s="241"/>
      <c r="M242" s="241"/>
      <c r="N242" s="241"/>
      <c r="O242" s="241"/>
      <c r="P242" s="241"/>
      <c r="Q242" s="241"/>
      <c r="R242" s="241"/>
      <c r="S242" s="241"/>
      <c r="T242" s="242"/>
      <c r="U242" s="241"/>
      <c r="V242" s="217"/>
      <c r="W242" s="217"/>
      <c r="X242" s="217"/>
      <c r="Y242" s="217"/>
      <c r="Z242" s="217"/>
      <c r="AA242" s="217"/>
      <c r="AB242" s="217"/>
      <c r="AC242" s="217"/>
      <c r="AD242" s="217"/>
      <c r="AE242" s="217" t="s">
        <v>123</v>
      </c>
      <c r="AF242" s="217">
        <v>0</v>
      </c>
      <c r="AG242" s="217"/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1" x14ac:dyDescent="0.2">
      <c r="A243" s="218"/>
      <c r="B243" s="228"/>
      <c r="C243" s="252" t="s">
        <v>294</v>
      </c>
      <c r="D243" s="231"/>
      <c r="E243" s="236">
        <v>5.952</v>
      </c>
      <c r="F243" s="241"/>
      <c r="G243" s="241"/>
      <c r="H243" s="241"/>
      <c r="I243" s="241"/>
      <c r="J243" s="241"/>
      <c r="K243" s="241"/>
      <c r="L243" s="241"/>
      <c r="M243" s="241"/>
      <c r="N243" s="241"/>
      <c r="O243" s="241"/>
      <c r="P243" s="241"/>
      <c r="Q243" s="241"/>
      <c r="R243" s="241"/>
      <c r="S243" s="241"/>
      <c r="T243" s="242"/>
      <c r="U243" s="241"/>
      <c r="V243" s="217"/>
      <c r="W243" s="217"/>
      <c r="X243" s="217"/>
      <c r="Y243" s="217"/>
      <c r="Z243" s="217"/>
      <c r="AA243" s="217"/>
      <c r="AB243" s="217"/>
      <c r="AC243" s="217"/>
      <c r="AD243" s="217"/>
      <c r="AE243" s="217" t="s">
        <v>123</v>
      </c>
      <c r="AF243" s="217">
        <v>0</v>
      </c>
      <c r="AG243" s="217"/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1" x14ac:dyDescent="0.2">
      <c r="A244" s="218">
        <v>43</v>
      </c>
      <c r="B244" s="228" t="s">
        <v>295</v>
      </c>
      <c r="C244" s="251" t="s">
        <v>296</v>
      </c>
      <c r="D244" s="230" t="s">
        <v>163</v>
      </c>
      <c r="E244" s="235">
        <v>0.372</v>
      </c>
      <c r="F244" s="241">
        <v>12</v>
      </c>
      <c r="G244" s="241">
        <v>4.46</v>
      </c>
      <c r="H244" s="241">
        <v>0</v>
      </c>
      <c r="I244" s="241">
        <f>ROUND(E244*H244,2)</f>
        <v>0</v>
      </c>
      <c r="J244" s="241">
        <v>12</v>
      </c>
      <c r="K244" s="241">
        <f>ROUND(E244*J244,2)</f>
        <v>4.46</v>
      </c>
      <c r="L244" s="241">
        <v>21</v>
      </c>
      <c r="M244" s="241">
        <f>G244*(1+L244/100)</f>
        <v>5.3965999999999994</v>
      </c>
      <c r="N244" s="241">
        <v>0</v>
      </c>
      <c r="O244" s="241">
        <f>ROUND(E244*N244,2)</f>
        <v>0</v>
      </c>
      <c r="P244" s="241">
        <v>0</v>
      </c>
      <c r="Q244" s="241">
        <f>ROUND(E244*P244,2)</f>
        <v>0</v>
      </c>
      <c r="R244" s="241"/>
      <c r="S244" s="241"/>
      <c r="T244" s="242">
        <v>0</v>
      </c>
      <c r="U244" s="241">
        <f>ROUND(E244*T244,2)</f>
        <v>0</v>
      </c>
      <c r="V244" s="217"/>
      <c r="W244" s="217"/>
      <c r="X244" s="217"/>
      <c r="Y244" s="217"/>
      <c r="Z244" s="217"/>
      <c r="AA244" s="217"/>
      <c r="AB244" s="217"/>
      <c r="AC244" s="217"/>
      <c r="AD244" s="217"/>
      <c r="AE244" s="217" t="s">
        <v>286</v>
      </c>
      <c r="AF244" s="217"/>
      <c r="AG244" s="217"/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ht="22.5" outlineLevel="1" x14ac:dyDescent="0.2">
      <c r="A245" s="218"/>
      <c r="B245" s="228"/>
      <c r="C245" s="252" t="s">
        <v>287</v>
      </c>
      <c r="D245" s="231"/>
      <c r="E245" s="236"/>
      <c r="F245" s="241"/>
      <c r="G245" s="241"/>
      <c r="H245" s="241"/>
      <c r="I245" s="241"/>
      <c r="J245" s="241"/>
      <c r="K245" s="241"/>
      <c r="L245" s="241"/>
      <c r="M245" s="241"/>
      <c r="N245" s="241"/>
      <c r="O245" s="241"/>
      <c r="P245" s="241"/>
      <c r="Q245" s="241"/>
      <c r="R245" s="241"/>
      <c r="S245" s="241"/>
      <c r="T245" s="242"/>
      <c r="U245" s="241"/>
      <c r="V245" s="217"/>
      <c r="W245" s="217"/>
      <c r="X245" s="217"/>
      <c r="Y245" s="217"/>
      <c r="Z245" s="217"/>
      <c r="AA245" s="217"/>
      <c r="AB245" s="217"/>
      <c r="AC245" s="217"/>
      <c r="AD245" s="217"/>
      <c r="AE245" s="217" t="s">
        <v>123</v>
      </c>
      <c r="AF245" s="217">
        <v>0</v>
      </c>
      <c r="AG245" s="217"/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outlineLevel="1" x14ac:dyDescent="0.2">
      <c r="A246" s="218"/>
      <c r="B246" s="228"/>
      <c r="C246" s="252" t="s">
        <v>288</v>
      </c>
      <c r="D246" s="231"/>
      <c r="E246" s="236"/>
      <c r="F246" s="241"/>
      <c r="G246" s="241"/>
      <c r="H246" s="241"/>
      <c r="I246" s="241"/>
      <c r="J246" s="241"/>
      <c r="K246" s="241"/>
      <c r="L246" s="241"/>
      <c r="M246" s="241"/>
      <c r="N246" s="241"/>
      <c r="O246" s="241"/>
      <c r="P246" s="241"/>
      <c r="Q246" s="241"/>
      <c r="R246" s="241"/>
      <c r="S246" s="241"/>
      <c r="T246" s="242"/>
      <c r="U246" s="241"/>
      <c r="V246" s="217"/>
      <c r="W246" s="217"/>
      <c r="X246" s="217"/>
      <c r="Y246" s="217"/>
      <c r="Z246" s="217"/>
      <c r="AA246" s="217"/>
      <c r="AB246" s="217"/>
      <c r="AC246" s="217"/>
      <c r="AD246" s="217"/>
      <c r="AE246" s="217" t="s">
        <v>123</v>
      </c>
      <c r="AF246" s="217">
        <v>0</v>
      </c>
      <c r="AG246" s="217"/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outlineLevel="1" x14ac:dyDescent="0.2">
      <c r="A247" s="218"/>
      <c r="B247" s="228"/>
      <c r="C247" s="252" t="s">
        <v>289</v>
      </c>
      <c r="D247" s="231"/>
      <c r="E247" s="236">
        <v>0.372</v>
      </c>
      <c r="F247" s="241"/>
      <c r="G247" s="241"/>
      <c r="H247" s="241"/>
      <c r="I247" s="241"/>
      <c r="J247" s="241"/>
      <c r="K247" s="241"/>
      <c r="L247" s="241"/>
      <c r="M247" s="241"/>
      <c r="N247" s="241"/>
      <c r="O247" s="241"/>
      <c r="P247" s="241"/>
      <c r="Q247" s="241"/>
      <c r="R247" s="241"/>
      <c r="S247" s="241"/>
      <c r="T247" s="242"/>
      <c r="U247" s="241"/>
      <c r="V247" s="217"/>
      <c r="W247" s="217"/>
      <c r="X247" s="217"/>
      <c r="Y247" s="217"/>
      <c r="Z247" s="217"/>
      <c r="AA247" s="217"/>
      <c r="AB247" s="217"/>
      <c r="AC247" s="217"/>
      <c r="AD247" s="217"/>
      <c r="AE247" s="217" t="s">
        <v>123</v>
      </c>
      <c r="AF247" s="217">
        <v>0</v>
      </c>
      <c r="AG247" s="217"/>
      <c r="AH247" s="217"/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outlineLevel="1" x14ac:dyDescent="0.2">
      <c r="A248" s="218">
        <v>44</v>
      </c>
      <c r="B248" s="228" t="s">
        <v>297</v>
      </c>
      <c r="C248" s="251" t="s">
        <v>298</v>
      </c>
      <c r="D248" s="230" t="s">
        <v>163</v>
      </c>
      <c r="E248" s="235">
        <v>0.372</v>
      </c>
      <c r="F248" s="241">
        <v>145</v>
      </c>
      <c r="G248" s="241">
        <v>53.94</v>
      </c>
      <c r="H248" s="241">
        <v>0</v>
      </c>
      <c r="I248" s="241">
        <f>ROUND(E248*H248,2)</f>
        <v>0</v>
      </c>
      <c r="J248" s="241">
        <v>145</v>
      </c>
      <c r="K248" s="241">
        <f>ROUND(E248*J248,2)</f>
        <v>53.94</v>
      </c>
      <c r="L248" s="241">
        <v>21</v>
      </c>
      <c r="M248" s="241">
        <f>G248*(1+L248/100)</f>
        <v>65.267399999999995</v>
      </c>
      <c r="N248" s="241">
        <v>0</v>
      </c>
      <c r="O248" s="241">
        <f>ROUND(E248*N248,2)</f>
        <v>0</v>
      </c>
      <c r="P248" s="241">
        <v>0</v>
      </c>
      <c r="Q248" s="241">
        <f>ROUND(E248*P248,2)</f>
        <v>0</v>
      </c>
      <c r="R248" s="241"/>
      <c r="S248" s="241"/>
      <c r="T248" s="242">
        <v>0</v>
      </c>
      <c r="U248" s="241">
        <f>ROUND(E248*T248,2)</f>
        <v>0</v>
      </c>
      <c r="V248" s="217"/>
      <c r="W248" s="217"/>
      <c r="X248" s="217"/>
      <c r="Y248" s="217"/>
      <c r="Z248" s="217"/>
      <c r="AA248" s="217"/>
      <c r="AB248" s="217"/>
      <c r="AC248" s="217"/>
      <c r="AD248" s="217"/>
      <c r="AE248" s="217" t="s">
        <v>286</v>
      </c>
      <c r="AF248" s="217"/>
      <c r="AG248" s="217"/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ht="22.5" outlineLevel="1" x14ac:dyDescent="0.2">
      <c r="A249" s="218"/>
      <c r="B249" s="228"/>
      <c r="C249" s="252" t="s">
        <v>287</v>
      </c>
      <c r="D249" s="231"/>
      <c r="E249" s="236"/>
      <c r="F249" s="241"/>
      <c r="G249" s="241"/>
      <c r="H249" s="241"/>
      <c r="I249" s="241"/>
      <c r="J249" s="241"/>
      <c r="K249" s="241"/>
      <c r="L249" s="241"/>
      <c r="M249" s="241"/>
      <c r="N249" s="241"/>
      <c r="O249" s="241"/>
      <c r="P249" s="241"/>
      <c r="Q249" s="241"/>
      <c r="R249" s="241"/>
      <c r="S249" s="241"/>
      <c r="T249" s="242"/>
      <c r="U249" s="241"/>
      <c r="V249" s="217"/>
      <c r="W249" s="217"/>
      <c r="X249" s="217"/>
      <c r="Y249" s="217"/>
      <c r="Z249" s="217"/>
      <c r="AA249" s="217"/>
      <c r="AB249" s="217"/>
      <c r="AC249" s="217"/>
      <c r="AD249" s="217"/>
      <c r="AE249" s="217" t="s">
        <v>123</v>
      </c>
      <c r="AF249" s="217">
        <v>0</v>
      </c>
      <c r="AG249" s="217"/>
      <c r="AH249" s="217"/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outlineLevel="1" x14ac:dyDescent="0.2">
      <c r="A250" s="218"/>
      <c r="B250" s="228"/>
      <c r="C250" s="252" t="s">
        <v>288</v>
      </c>
      <c r="D250" s="231"/>
      <c r="E250" s="236"/>
      <c r="F250" s="241"/>
      <c r="G250" s="241"/>
      <c r="H250" s="241"/>
      <c r="I250" s="241"/>
      <c r="J250" s="241"/>
      <c r="K250" s="241"/>
      <c r="L250" s="241"/>
      <c r="M250" s="241"/>
      <c r="N250" s="241"/>
      <c r="O250" s="241"/>
      <c r="P250" s="241"/>
      <c r="Q250" s="241"/>
      <c r="R250" s="241"/>
      <c r="S250" s="241"/>
      <c r="T250" s="242"/>
      <c r="U250" s="241"/>
      <c r="V250" s="217"/>
      <c r="W250" s="217"/>
      <c r="X250" s="217"/>
      <c r="Y250" s="217"/>
      <c r="Z250" s="217"/>
      <c r="AA250" s="217"/>
      <c r="AB250" s="217"/>
      <c r="AC250" s="217"/>
      <c r="AD250" s="217"/>
      <c r="AE250" s="217" t="s">
        <v>123</v>
      </c>
      <c r="AF250" s="217">
        <v>0</v>
      </c>
      <c r="AG250" s="217"/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outlineLevel="1" x14ac:dyDescent="0.2">
      <c r="A251" s="218"/>
      <c r="B251" s="228"/>
      <c r="C251" s="252" t="s">
        <v>289</v>
      </c>
      <c r="D251" s="231"/>
      <c r="E251" s="236">
        <v>0.372</v>
      </c>
      <c r="F251" s="241"/>
      <c r="G251" s="241"/>
      <c r="H251" s="241"/>
      <c r="I251" s="241"/>
      <c r="J251" s="241"/>
      <c r="K251" s="241"/>
      <c r="L251" s="241"/>
      <c r="M251" s="241"/>
      <c r="N251" s="241"/>
      <c r="O251" s="241"/>
      <c r="P251" s="241"/>
      <c r="Q251" s="241"/>
      <c r="R251" s="241"/>
      <c r="S251" s="241"/>
      <c r="T251" s="242"/>
      <c r="U251" s="241"/>
      <c r="V251" s="217"/>
      <c r="W251" s="217"/>
      <c r="X251" s="217"/>
      <c r="Y251" s="217"/>
      <c r="Z251" s="217"/>
      <c r="AA251" s="217"/>
      <c r="AB251" s="217"/>
      <c r="AC251" s="217"/>
      <c r="AD251" s="217"/>
      <c r="AE251" s="217" t="s">
        <v>123</v>
      </c>
      <c r="AF251" s="217">
        <v>0</v>
      </c>
      <c r="AG251" s="217"/>
      <c r="AH251" s="217"/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outlineLevel="1" x14ac:dyDescent="0.2">
      <c r="A252" s="218">
        <v>45</v>
      </c>
      <c r="B252" s="228" t="s">
        <v>299</v>
      </c>
      <c r="C252" s="251" t="s">
        <v>300</v>
      </c>
      <c r="D252" s="230" t="s">
        <v>163</v>
      </c>
      <c r="E252" s="235">
        <v>0.74399999999999999</v>
      </c>
      <c r="F252" s="241">
        <v>18</v>
      </c>
      <c r="G252" s="241">
        <v>13.39</v>
      </c>
      <c r="H252" s="241">
        <v>0</v>
      </c>
      <c r="I252" s="241">
        <f>ROUND(E252*H252,2)</f>
        <v>0</v>
      </c>
      <c r="J252" s="241">
        <v>18</v>
      </c>
      <c r="K252" s="241">
        <f>ROUND(E252*J252,2)</f>
        <v>13.39</v>
      </c>
      <c r="L252" s="241">
        <v>21</v>
      </c>
      <c r="M252" s="241">
        <f>G252*(1+L252/100)</f>
        <v>16.201900000000002</v>
      </c>
      <c r="N252" s="241">
        <v>0</v>
      </c>
      <c r="O252" s="241">
        <f>ROUND(E252*N252,2)</f>
        <v>0</v>
      </c>
      <c r="P252" s="241">
        <v>0</v>
      </c>
      <c r="Q252" s="241">
        <f>ROUND(E252*P252,2)</f>
        <v>0</v>
      </c>
      <c r="R252" s="241"/>
      <c r="S252" s="241"/>
      <c r="T252" s="242">
        <v>0</v>
      </c>
      <c r="U252" s="241">
        <f>ROUND(E252*T252,2)</f>
        <v>0</v>
      </c>
      <c r="V252" s="217"/>
      <c r="W252" s="217"/>
      <c r="X252" s="217"/>
      <c r="Y252" s="217"/>
      <c r="Z252" s="217"/>
      <c r="AA252" s="217"/>
      <c r="AB252" s="217"/>
      <c r="AC252" s="217"/>
      <c r="AD252" s="217"/>
      <c r="AE252" s="217" t="s">
        <v>286</v>
      </c>
      <c r="AF252" s="217"/>
      <c r="AG252" s="217"/>
      <c r="AH252" s="217"/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ht="22.5" outlineLevel="1" x14ac:dyDescent="0.2">
      <c r="A253" s="218"/>
      <c r="B253" s="228"/>
      <c r="C253" s="252" t="s">
        <v>287</v>
      </c>
      <c r="D253" s="231"/>
      <c r="E253" s="236"/>
      <c r="F253" s="241"/>
      <c r="G253" s="241"/>
      <c r="H253" s="241"/>
      <c r="I253" s="241"/>
      <c r="J253" s="241"/>
      <c r="K253" s="241"/>
      <c r="L253" s="241"/>
      <c r="M253" s="241"/>
      <c r="N253" s="241"/>
      <c r="O253" s="241"/>
      <c r="P253" s="241"/>
      <c r="Q253" s="241"/>
      <c r="R253" s="241"/>
      <c r="S253" s="241"/>
      <c r="T253" s="242"/>
      <c r="U253" s="241"/>
      <c r="V253" s="217"/>
      <c r="W253" s="217"/>
      <c r="X253" s="217"/>
      <c r="Y253" s="217"/>
      <c r="Z253" s="217"/>
      <c r="AA253" s="217"/>
      <c r="AB253" s="217"/>
      <c r="AC253" s="217"/>
      <c r="AD253" s="217"/>
      <c r="AE253" s="217" t="s">
        <v>123</v>
      </c>
      <c r="AF253" s="217">
        <v>0</v>
      </c>
      <c r="AG253" s="217"/>
      <c r="AH253" s="217"/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outlineLevel="1" x14ac:dyDescent="0.2">
      <c r="A254" s="218"/>
      <c r="B254" s="228"/>
      <c r="C254" s="252" t="s">
        <v>288</v>
      </c>
      <c r="D254" s="231"/>
      <c r="E254" s="236"/>
      <c r="F254" s="241"/>
      <c r="G254" s="241"/>
      <c r="H254" s="241"/>
      <c r="I254" s="241"/>
      <c r="J254" s="241"/>
      <c r="K254" s="241"/>
      <c r="L254" s="241"/>
      <c r="M254" s="241"/>
      <c r="N254" s="241"/>
      <c r="O254" s="241"/>
      <c r="P254" s="241"/>
      <c r="Q254" s="241"/>
      <c r="R254" s="241"/>
      <c r="S254" s="241"/>
      <c r="T254" s="242"/>
      <c r="U254" s="241"/>
      <c r="V254" s="217"/>
      <c r="W254" s="217"/>
      <c r="X254" s="217"/>
      <c r="Y254" s="217"/>
      <c r="Z254" s="217"/>
      <c r="AA254" s="217"/>
      <c r="AB254" s="217"/>
      <c r="AC254" s="217"/>
      <c r="AD254" s="217"/>
      <c r="AE254" s="217" t="s">
        <v>123</v>
      </c>
      <c r="AF254" s="217">
        <v>0</v>
      </c>
      <c r="AG254" s="217"/>
      <c r="AH254" s="217"/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outlineLevel="1" x14ac:dyDescent="0.2">
      <c r="A255" s="218"/>
      <c r="B255" s="228"/>
      <c r="C255" s="252" t="s">
        <v>301</v>
      </c>
      <c r="D255" s="231"/>
      <c r="E255" s="236">
        <v>0.74399999999999999</v>
      </c>
      <c r="F255" s="241"/>
      <c r="G255" s="241"/>
      <c r="H255" s="241"/>
      <c r="I255" s="241"/>
      <c r="J255" s="241"/>
      <c r="K255" s="241"/>
      <c r="L255" s="241"/>
      <c r="M255" s="241"/>
      <c r="N255" s="241"/>
      <c r="O255" s="241"/>
      <c r="P255" s="241"/>
      <c r="Q255" s="241"/>
      <c r="R255" s="241"/>
      <c r="S255" s="241"/>
      <c r="T255" s="242"/>
      <c r="U255" s="241"/>
      <c r="V255" s="217"/>
      <c r="W255" s="217"/>
      <c r="X255" s="217"/>
      <c r="Y255" s="217"/>
      <c r="Z255" s="217"/>
      <c r="AA255" s="217"/>
      <c r="AB255" s="217"/>
      <c r="AC255" s="217"/>
      <c r="AD255" s="217"/>
      <c r="AE255" s="217" t="s">
        <v>123</v>
      </c>
      <c r="AF255" s="217">
        <v>0</v>
      </c>
      <c r="AG255" s="217"/>
      <c r="AH255" s="217"/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1" x14ac:dyDescent="0.2">
      <c r="A256" s="218">
        <v>46</v>
      </c>
      <c r="B256" s="228" t="s">
        <v>302</v>
      </c>
      <c r="C256" s="251" t="s">
        <v>303</v>
      </c>
      <c r="D256" s="230" t="s">
        <v>163</v>
      </c>
      <c r="E256" s="235">
        <v>0.372</v>
      </c>
      <c r="F256" s="241">
        <v>200</v>
      </c>
      <c r="G256" s="241">
        <v>74.400000000000006</v>
      </c>
      <c r="H256" s="241">
        <v>0</v>
      </c>
      <c r="I256" s="241">
        <f>ROUND(E256*H256,2)</f>
        <v>0</v>
      </c>
      <c r="J256" s="241">
        <v>200</v>
      </c>
      <c r="K256" s="241">
        <f>ROUND(E256*J256,2)</f>
        <v>74.400000000000006</v>
      </c>
      <c r="L256" s="241">
        <v>21</v>
      </c>
      <c r="M256" s="241">
        <f>G256*(1+L256/100)</f>
        <v>90.024000000000001</v>
      </c>
      <c r="N256" s="241">
        <v>0</v>
      </c>
      <c r="O256" s="241">
        <f>ROUND(E256*N256,2)</f>
        <v>0</v>
      </c>
      <c r="P256" s="241">
        <v>0</v>
      </c>
      <c r="Q256" s="241">
        <f>ROUND(E256*P256,2)</f>
        <v>0</v>
      </c>
      <c r="R256" s="241"/>
      <c r="S256" s="241"/>
      <c r="T256" s="242">
        <v>0</v>
      </c>
      <c r="U256" s="241">
        <f>ROUND(E256*T256,2)</f>
        <v>0</v>
      </c>
      <c r="V256" s="217"/>
      <c r="W256" s="217"/>
      <c r="X256" s="217"/>
      <c r="Y256" s="217"/>
      <c r="Z256" s="217"/>
      <c r="AA256" s="217"/>
      <c r="AB256" s="217"/>
      <c r="AC256" s="217"/>
      <c r="AD256" s="217"/>
      <c r="AE256" s="217" t="s">
        <v>286</v>
      </c>
      <c r="AF256" s="217"/>
      <c r="AG256" s="217"/>
      <c r="AH256" s="217"/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ht="22.5" outlineLevel="1" x14ac:dyDescent="0.2">
      <c r="A257" s="218"/>
      <c r="B257" s="228"/>
      <c r="C257" s="252" t="s">
        <v>287</v>
      </c>
      <c r="D257" s="231"/>
      <c r="E257" s="236"/>
      <c r="F257" s="241"/>
      <c r="G257" s="241"/>
      <c r="H257" s="241"/>
      <c r="I257" s="241"/>
      <c r="J257" s="241"/>
      <c r="K257" s="241"/>
      <c r="L257" s="241"/>
      <c r="M257" s="241"/>
      <c r="N257" s="241"/>
      <c r="O257" s="241"/>
      <c r="P257" s="241"/>
      <c r="Q257" s="241"/>
      <c r="R257" s="241"/>
      <c r="S257" s="241"/>
      <c r="T257" s="242"/>
      <c r="U257" s="241"/>
      <c r="V257" s="217"/>
      <c r="W257" s="217"/>
      <c r="X257" s="217"/>
      <c r="Y257" s="217"/>
      <c r="Z257" s="217"/>
      <c r="AA257" s="217"/>
      <c r="AB257" s="217"/>
      <c r="AC257" s="217"/>
      <c r="AD257" s="217"/>
      <c r="AE257" s="217" t="s">
        <v>123</v>
      </c>
      <c r="AF257" s="217">
        <v>0</v>
      </c>
      <c r="AG257" s="217"/>
      <c r="AH257" s="217"/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outlineLevel="1" x14ac:dyDescent="0.2">
      <c r="A258" s="218"/>
      <c r="B258" s="228"/>
      <c r="C258" s="252" t="s">
        <v>288</v>
      </c>
      <c r="D258" s="231"/>
      <c r="E258" s="236"/>
      <c r="F258" s="241"/>
      <c r="G258" s="241"/>
      <c r="H258" s="241"/>
      <c r="I258" s="241"/>
      <c r="J258" s="241"/>
      <c r="K258" s="241"/>
      <c r="L258" s="241"/>
      <c r="M258" s="241"/>
      <c r="N258" s="241"/>
      <c r="O258" s="241"/>
      <c r="P258" s="241"/>
      <c r="Q258" s="241"/>
      <c r="R258" s="241"/>
      <c r="S258" s="241"/>
      <c r="T258" s="242"/>
      <c r="U258" s="241"/>
      <c r="V258" s="217"/>
      <c r="W258" s="217"/>
      <c r="X258" s="217"/>
      <c r="Y258" s="217"/>
      <c r="Z258" s="217"/>
      <c r="AA258" s="217"/>
      <c r="AB258" s="217"/>
      <c r="AC258" s="217"/>
      <c r="AD258" s="217"/>
      <c r="AE258" s="217" t="s">
        <v>123</v>
      </c>
      <c r="AF258" s="217">
        <v>0</v>
      </c>
      <c r="AG258" s="217"/>
      <c r="AH258" s="217"/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17"/>
      <c r="BB258" s="217"/>
      <c r="BC258" s="217"/>
      <c r="BD258" s="217"/>
      <c r="BE258" s="217"/>
      <c r="BF258" s="217"/>
      <c r="BG258" s="217"/>
      <c r="BH258" s="217"/>
    </row>
    <row r="259" spans="1:60" outlineLevel="1" x14ac:dyDescent="0.2">
      <c r="A259" s="245"/>
      <c r="B259" s="246"/>
      <c r="C259" s="255" t="s">
        <v>289</v>
      </c>
      <c r="D259" s="247"/>
      <c r="E259" s="248">
        <v>0.372</v>
      </c>
      <c r="F259" s="249"/>
      <c r="G259" s="249"/>
      <c r="H259" s="249"/>
      <c r="I259" s="249"/>
      <c r="J259" s="249"/>
      <c r="K259" s="249"/>
      <c r="L259" s="249"/>
      <c r="M259" s="249"/>
      <c r="N259" s="249"/>
      <c r="O259" s="249"/>
      <c r="P259" s="249"/>
      <c r="Q259" s="249"/>
      <c r="R259" s="249"/>
      <c r="S259" s="249"/>
      <c r="T259" s="250"/>
      <c r="U259" s="249"/>
      <c r="V259" s="217"/>
      <c r="W259" s="217"/>
      <c r="X259" s="217"/>
      <c r="Y259" s="217"/>
      <c r="Z259" s="217"/>
      <c r="AA259" s="217"/>
      <c r="AB259" s="217"/>
      <c r="AC259" s="217"/>
      <c r="AD259" s="217"/>
      <c r="AE259" s="217" t="s">
        <v>123</v>
      </c>
      <c r="AF259" s="217">
        <v>0</v>
      </c>
      <c r="AG259" s="217"/>
      <c r="AH259" s="217"/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x14ac:dyDescent="0.2">
      <c r="A260" s="6"/>
      <c r="B260" s="7" t="s">
        <v>304</v>
      </c>
      <c r="C260" s="256" t="s">
        <v>304</v>
      </c>
      <c r="D260" s="9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AC260">
        <v>15</v>
      </c>
      <c r="AD260">
        <v>21</v>
      </c>
    </row>
    <row r="261" spans="1:60" x14ac:dyDescent="0.2">
      <c r="C261" s="257"/>
      <c r="D261" s="205"/>
      <c r="AE261" t="s">
        <v>305</v>
      </c>
    </row>
    <row r="262" spans="1:60" x14ac:dyDescent="0.2">
      <c r="D262" s="205"/>
    </row>
    <row r="263" spans="1:60" x14ac:dyDescent="0.2">
      <c r="D263" s="205"/>
    </row>
    <row r="264" spans="1:60" x14ac:dyDescent="0.2">
      <c r="D264" s="205"/>
    </row>
    <row r="265" spans="1:60" x14ac:dyDescent="0.2">
      <c r="D265" s="205"/>
    </row>
    <row r="266" spans="1:60" x14ac:dyDescent="0.2">
      <c r="D266" s="205"/>
    </row>
    <row r="267" spans="1:60" x14ac:dyDescent="0.2">
      <c r="D267" s="205"/>
    </row>
    <row r="268" spans="1:60" x14ac:dyDescent="0.2">
      <c r="D268" s="205"/>
    </row>
    <row r="269" spans="1:60" x14ac:dyDescent="0.2">
      <c r="D269" s="205"/>
    </row>
    <row r="270" spans="1:60" x14ac:dyDescent="0.2">
      <c r="D270" s="205"/>
    </row>
    <row r="271" spans="1:60" x14ac:dyDescent="0.2">
      <c r="D271" s="205"/>
    </row>
    <row r="272" spans="1:60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ZL35 ZL35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'ZL35 ZL35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2015-07-20T10:12:39Z</dcterms:modified>
</cp:coreProperties>
</file>